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IT 3 (CORRALITO)\CORRALITO 2019\"/>
    </mc:Choice>
  </mc:AlternateContent>
  <xr:revisionPtr revIDLastSave="0" documentId="8_{AC5ED302-E9DB-499B-A7A3-451CDC8AFCD9}" xr6:coauthVersionLast="44" xr6:coauthVersionMax="44" xr10:uidLastSave="{00000000-0000-0000-0000-000000000000}"/>
  <bookViews>
    <workbookView xWindow="-120" yWindow="-120" windowWidth="24240" windowHeight="13140" xr2:uid="{4DE39644-56EB-44B0-9DC5-9397674C6C59}"/>
  </bookViews>
  <sheets>
    <sheet name="Marz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K2" i="1"/>
  <c r="W2" i="1"/>
  <c r="Y2" i="1"/>
  <c r="AA2" i="1"/>
  <c r="AB2" i="1"/>
  <c r="S2" i="1" s="1"/>
  <c r="G3" i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G6" i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A12" i="1"/>
  <c r="AB12" i="1"/>
  <c r="S12" i="1" s="1"/>
  <c r="G13" i="1"/>
  <c r="K13" i="1"/>
  <c r="W13" i="1"/>
  <c r="Y13" i="1"/>
  <c r="AA13" i="1"/>
  <c r="AB13" i="1"/>
  <c r="S13" i="1" s="1"/>
  <c r="G14" i="1"/>
  <c r="K14" i="1"/>
  <c r="W14" i="1"/>
  <c r="Y14" i="1"/>
  <c r="AA14" i="1"/>
  <c r="AB14" i="1"/>
  <c r="S14" i="1" s="1"/>
  <c r="G15" i="1"/>
  <c r="K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A17" i="1"/>
  <c r="AB17" i="1"/>
  <c r="S17" i="1" s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W27" i="1"/>
  <c r="Y27" i="1"/>
  <c r="AA27" i="1"/>
  <c r="AB27" i="1"/>
  <c r="S27" i="1" s="1"/>
  <c r="G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  <c r="G30" i="1"/>
  <c r="K30" i="1"/>
  <c r="W30" i="1"/>
  <c r="Y30" i="1"/>
  <c r="AA30" i="1"/>
  <c r="AB30" i="1"/>
  <c r="S30" i="1" s="1"/>
  <c r="G31" i="1"/>
  <c r="K31" i="1"/>
  <c r="W31" i="1"/>
  <c r="Y31" i="1"/>
  <c r="AA31" i="1"/>
  <c r="AB31" i="1"/>
  <c r="S31" i="1" s="1"/>
  <c r="G32" i="1"/>
  <c r="W32" i="1"/>
  <c r="Y32" i="1"/>
  <c r="AA32" i="1"/>
  <c r="AB32" i="1"/>
  <c r="S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E0F4BA20-54C4-468C-8CD6-AAF794803071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<sst xmlns="http://schemas.openxmlformats.org/spreadsheetml/2006/main" count="91" uniqueCount="66">
  <si>
    <t>CH-4</t>
  </si>
  <si>
    <t>E</t>
  </si>
  <si>
    <t>CH-6</t>
  </si>
  <si>
    <t>NW</t>
  </si>
  <si>
    <t>SW</t>
  </si>
  <si>
    <t>CH-9</t>
  </si>
  <si>
    <t>W</t>
  </si>
  <si>
    <t>CH-8</t>
  </si>
  <si>
    <t>ENE</t>
  </si>
  <si>
    <t>WNW</t>
  </si>
  <si>
    <t>CM-4</t>
  </si>
  <si>
    <t>NE</t>
  </si>
  <si>
    <t>SSE</t>
  </si>
  <si>
    <t>SE</t>
  </si>
  <si>
    <t>CM-8</t>
  </si>
  <si>
    <t>SSW</t>
  </si>
  <si>
    <t>N</t>
  </si>
  <si>
    <t>CM-2</t>
  </si>
  <si>
    <t>CH-1</t>
  </si>
  <si>
    <t>CM-5</t>
  </si>
  <si>
    <t>CL-8</t>
  </si>
  <si>
    <t>CM-9</t>
  </si>
  <si>
    <t>CM-7</t>
  </si>
  <si>
    <t>CL-5</t>
  </si>
  <si>
    <t>wnw</t>
  </si>
  <si>
    <t>WSW</t>
  </si>
  <si>
    <t>ch4</t>
  </si>
  <si>
    <t>ene</t>
  </si>
  <si>
    <t>ch-6</t>
  </si>
  <si>
    <t>CL-1</t>
  </si>
  <si>
    <t>CH-2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</si>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</sst>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se%20de%20Datos/Corralito/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4">
          <cell r="E4">
            <v>-3</v>
          </cell>
        </row>
        <row r="30">
          <cell r="E30">
            <v>7</v>
          </cell>
          <cell r="F30">
            <v>12</v>
          </cell>
        </row>
        <row r="31">
          <cell r="E31">
            <v>7</v>
          </cell>
          <cell r="F31">
            <v>13</v>
          </cell>
        </row>
        <row r="32">
          <cell r="E32">
            <v>8</v>
          </cell>
          <cell r="F32">
            <v>13</v>
          </cell>
        </row>
        <row r="33">
          <cell r="E33">
            <v>7.5</v>
          </cell>
          <cell r="F33">
            <v>13</v>
          </cell>
        </row>
        <row r="34">
          <cell r="E34">
            <v>6</v>
          </cell>
          <cell r="F34">
            <v>9</v>
          </cell>
        </row>
        <row r="35">
          <cell r="E35">
            <v>5</v>
          </cell>
          <cell r="F35">
            <v>7</v>
          </cell>
        </row>
        <row r="36">
          <cell r="E36">
            <v>6</v>
          </cell>
          <cell r="F36">
            <v>9</v>
          </cell>
        </row>
        <row r="37">
          <cell r="E37">
            <v>9</v>
          </cell>
          <cell r="F37">
            <v>12</v>
          </cell>
        </row>
        <row r="38">
          <cell r="E38">
            <v>8</v>
          </cell>
          <cell r="F38">
            <v>12</v>
          </cell>
        </row>
        <row r="39">
          <cell r="E39">
            <v>5</v>
          </cell>
          <cell r="F39">
            <v>9</v>
          </cell>
        </row>
        <row r="40">
          <cell r="E40">
            <v>6</v>
          </cell>
          <cell r="F40">
            <v>12</v>
          </cell>
        </row>
        <row r="41">
          <cell r="E41">
            <v>8</v>
          </cell>
          <cell r="F41">
            <v>13</v>
          </cell>
        </row>
        <row r="42">
          <cell r="E42">
            <v>5</v>
          </cell>
          <cell r="F42">
            <v>10</v>
          </cell>
        </row>
        <row r="43">
          <cell r="E43">
            <v>6</v>
          </cell>
          <cell r="F43">
            <v>11</v>
          </cell>
        </row>
        <row r="44">
          <cell r="E44">
            <v>7</v>
          </cell>
          <cell r="F44">
            <v>14</v>
          </cell>
        </row>
        <row r="45">
          <cell r="E45">
            <v>6</v>
          </cell>
          <cell r="F45">
            <v>9</v>
          </cell>
        </row>
        <row r="46">
          <cell r="E46">
            <v>8</v>
          </cell>
          <cell r="F46">
            <v>12</v>
          </cell>
        </row>
        <row r="47">
          <cell r="E47">
            <v>13</v>
          </cell>
          <cell r="F47">
            <v>7</v>
          </cell>
        </row>
        <row r="48">
          <cell r="E48">
            <v>3</v>
          </cell>
          <cell r="F48">
            <v>7</v>
          </cell>
        </row>
        <row r="49">
          <cell r="E49">
            <v>3</v>
          </cell>
          <cell r="F49">
            <v>7</v>
          </cell>
        </row>
        <row r="50">
          <cell r="E50">
            <v>7</v>
          </cell>
          <cell r="F50">
            <v>13</v>
          </cell>
        </row>
        <row r="51">
          <cell r="E51">
            <v>6</v>
          </cell>
          <cell r="F51">
            <v>10</v>
          </cell>
        </row>
        <row r="52">
          <cell r="E52">
            <v>7</v>
          </cell>
          <cell r="F52">
            <v>11</v>
          </cell>
        </row>
        <row r="53">
          <cell r="E53">
            <v>9</v>
          </cell>
          <cell r="F53">
            <v>13</v>
          </cell>
        </row>
        <row r="54">
          <cell r="E54">
            <v>8</v>
          </cell>
          <cell r="F54">
            <v>12</v>
          </cell>
        </row>
        <row r="55">
          <cell r="E55">
            <v>5</v>
          </cell>
          <cell r="F55">
            <v>11</v>
          </cell>
        </row>
        <row r="56">
          <cell r="E56">
            <v>6</v>
          </cell>
          <cell r="F56">
            <v>8</v>
          </cell>
        </row>
        <row r="57">
          <cell r="E57">
            <v>5</v>
          </cell>
          <cell r="F57">
            <v>6</v>
          </cell>
        </row>
        <row r="58">
          <cell r="E58">
            <v>5</v>
          </cell>
          <cell r="F58">
            <v>8</v>
          </cell>
        </row>
        <row r="59">
          <cell r="E59">
            <v>11</v>
          </cell>
          <cell r="F59">
            <v>13</v>
          </cell>
        </row>
        <row r="60">
          <cell r="E60">
            <v>13</v>
          </cell>
          <cell r="F60">
            <v>18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2697-4A5C-4D0F-BD0B-EC4436B9959E}">
  <dimension ref="A1:AM32"/>
  <sheetViews>
    <sheetView tabSelected="1" workbookViewId="0">
      <selection activeCell="AN1" sqref="AN1:AN1048576"/>
    </sheetView>
  </sheetViews>
  <sheetFormatPr defaultRowHeight="15" x14ac:dyDescent="0.25"/>
  <cols>
    <col min="1" max="1" width="10.7109375" bestFit="1" customWidth="1"/>
  </cols>
  <sheetData>
    <row r="1" spans="1:39" s="6" customFormat="1" ht="39" customHeight="1" x14ac:dyDescent="0.25">
      <c r="B1" s="8" t="s">
        <v>65</v>
      </c>
      <c r="C1" s="7" t="s">
        <v>64</v>
      </c>
      <c r="D1" s="7" t="s">
        <v>63</v>
      </c>
      <c r="E1" s="7" t="s">
        <v>62</v>
      </c>
      <c r="F1" s="7" t="s">
        <v>61</v>
      </c>
      <c r="G1" s="7" t="s">
        <v>35</v>
      </c>
      <c r="H1" s="7" t="s">
        <v>37</v>
      </c>
      <c r="I1" s="7" t="s">
        <v>36</v>
      </c>
      <c r="J1" s="7" t="s">
        <v>60</v>
      </c>
      <c r="K1" s="7" t="s">
        <v>59</v>
      </c>
      <c r="L1" s="7" t="s">
        <v>58</v>
      </c>
      <c r="M1" s="7" t="s">
        <v>57</v>
      </c>
      <c r="N1" s="7" t="s">
        <v>56</v>
      </c>
      <c r="O1" s="7" t="s">
        <v>55</v>
      </c>
      <c r="P1" s="7" t="s">
        <v>54</v>
      </c>
      <c r="Q1" s="7" t="s">
        <v>53</v>
      </c>
      <c r="R1" s="7" t="s">
        <v>52</v>
      </c>
      <c r="S1" s="7" t="s">
        <v>51</v>
      </c>
      <c r="T1" s="7" t="s">
        <v>50</v>
      </c>
      <c r="U1" s="7" t="s">
        <v>49</v>
      </c>
      <c r="V1" s="7" t="s">
        <v>48</v>
      </c>
      <c r="W1" s="7" t="s">
        <v>47</v>
      </c>
      <c r="X1" s="7" t="s">
        <v>46</v>
      </c>
      <c r="Y1" s="7" t="s">
        <v>45</v>
      </c>
      <c r="Z1" s="7" t="s">
        <v>44</v>
      </c>
      <c r="AA1" s="7" t="s">
        <v>43</v>
      </c>
      <c r="AB1" s="7" t="s">
        <v>42</v>
      </c>
      <c r="AC1" s="7" t="s">
        <v>41</v>
      </c>
      <c r="AD1" s="7" t="s">
        <v>40</v>
      </c>
      <c r="AE1" s="7" t="s">
        <v>39</v>
      </c>
      <c r="AF1" s="7" t="s">
        <v>38</v>
      </c>
      <c r="AG1" s="7" t="s">
        <v>37</v>
      </c>
      <c r="AH1" s="7" t="s">
        <v>36</v>
      </c>
      <c r="AI1" s="7" t="s">
        <v>35</v>
      </c>
      <c r="AJ1" s="7" t="s">
        <v>34</v>
      </c>
      <c r="AK1" s="7" t="s">
        <v>33</v>
      </c>
      <c r="AL1" s="7" t="s">
        <v>32</v>
      </c>
      <c r="AM1" s="7" t="s">
        <v>31</v>
      </c>
    </row>
    <row r="2" spans="1:39" x14ac:dyDescent="0.25">
      <c r="A2" s="5">
        <v>43525</v>
      </c>
      <c r="B2" s="4">
        <v>0.33333333333333298</v>
      </c>
      <c r="C2" s="3">
        <v>0.625</v>
      </c>
      <c r="D2" s="1"/>
      <c r="E2" s="1">
        <v>9</v>
      </c>
      <c r="F2" s="1">
        <v>14</v>
      </c>
      <c r="G2" s="1">
        <f>INDEX('[1]Carta Psicrométrica'!B$3:AO$49,MATCH([1]datos!F30,'[1]Carta Psicrométrica'!A$3:A$49,0),MATCH([1]datos!E30,'[1]Carta Psicrométrica'!B$2:AO$2,0))</f>
        <v>22</v>
      </c>
      <c r="H2" s="1">
        <v>26</v>
      </c>
      <c r="I2" s="1">
        <v>2</v>
      </c>
      <c r="J2" s="1">
        <v>1025</v>
      </c>
      <c r="K2" s="1">
        <f>J2*0.75</f>
        <v>768.75</v>
      </c>
      <c r="L2" s="1">
        <v>9</v>
      </c>
      <c r="M2" s="1">
        <v>7</v>
      </c>
      <c r="N2" s="1">
        <v>8</v>
      </c>
      <c r="O2" s="1">
        <v>9</v>
      </c>
      <c r="P2" s="1">
        <v>9</v>
      </c>
      <c r="Q2" s="1">
        <v>80</v>
      </c>
      <c r="R2" s="1">
        <v>74</v>
      </c>
      <c r="S2" s="2">
        <f>IF(AB2=0,Q2-R2,Q2-(R2-AB2))</f>
        <v>6</v>
      </c>
      <c r="T2" s="1">
        <v>15</v>
      </c>
      <c r="U2" s="1">
        <v>4</v>
      </c>
      <c r="V2" s="1">
        <v>2</v>
      </c>
      <c r="W2" s="1" t="str">
        <f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Brisa Suave</v>
      </c>
      <c r="X2" s="1" t="s">
        <v>6</v>
      </c>
      <c r="Y2" s="1">
        <f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270</v>
      </c>
      <c r="Z2" s="1">
        <v>0</v>
      </c>
      <c r="AA2" s="1">
        <f>AC2*0.03937</f>
        <v>0</v>
      </c>
      <c r="AB2" s="1">
        <f>Z2*25.4</f>
        <v>0</v>
      </c>
      <c r="AC2" s="1">
        <v>0</v>
      </c>
      <c r="AD2" s="1">
        <v>1</v>
      </c>
      <c r="AE2" s="1" t="s">
        <v>30</v>
      </c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5">
        <v>43526</v>
      </c>
      <c r="B3" s="4">
        <v>0.33333333333333298</v>
      </c>
      <c r="C3" s="3">
        <v>0.625</v>
      </c>
      <c r="D3" s="1"/>
      <c r="E3" s="1">
        <v>10</v>
      </c>
      <c r="F3" s="1">
        <v>14</v>
      </c>
      <c r="G3" s="1">
        <f>INDEX('[1]Carta Psicrométrica'!B$3:AO$49,MATCH([1]datos!F31,'[1]Carta Psicrométrica'!A$3:A$49,0),MATCH([1]datos!E31,'[1]Carta Psicrométrica'!B$2:AO$2,0))</f>
        <v>25</v>
      </c>
      <c r="H3" s="1">
        <v>27</v>
      </c>
      <c r="I3" s="1">
        <v>12</v>
      </c>
      <c r="J3" s="1">
        <v>2026</v>
      </c>
      <c r="K3" s="1">
        <f>J3*0.75</f>
        <v>1519.5</v>
      </c>
      <c r="L3" s="1">
        <v>9</v>
      </c>
      <c r="M3" s="1">
        <v>8</v>
      </c>
      <c r="N3" s="1">
        <v>9</v>
      </c>
      <c r="O3" s="1">
        <v>9</v>
      </c>
      <c r="P3" s="1">
        <v>10</v>
      </c>
      <c r="Q3" s="1">
        <v>100</v>
      </c>
      <c r="R3" s="1">
        <v>95</v>
      </c>
      <c r="S3" s="2">
        <f>IF(AB3=0,Q3-R3,Q3-(R3-AB3))</f>
        <v>5</v>
      </c>
      <c r="T3" s="1">
        <v>19</v>
      </c>
      <c r="U3" s="1">
        <v>9</v>
      </c>
      <c r="V3" s="1">
        <v>2</v>
      </c>
      <c r="W3" s="1" t="str">
        <f>IF(V3=0,"Calma",IF(V3=1,"Ventolina",IF(V3=2,"Brisa Suave",IF(V3=3,"Brisa Leve",IF(V3=4,"Brisa Moderada",IF(V3=5,"Brisa Fresca",IF(V3=6,"Brisa Fuerte",IF(V3=7,"Viento Fuerte",IF(V3=8,"Temporal",IF(V3=9,"Temporal Fuerte",IF(V3=10,"Temporal Violento",IF(V3=11,"Temporal Muy Violento",IF(V3=12,"Huracán","N/A")))))))))))))</f>
        <v>Brisa Suave</v>
      </c>
      <c r="X3" s="1" t="s">
        <v>25</v>
      </c>
      <c r="Y3" s="1">
        <f>IF(X3="N",0,IF(X3="NNE",22.5,IF(X3="NE",45,IF(X3="ENE",67.5,IF(X3="E",90,IF(X3="ESE",112.5,IF(X3="SE",135.5,IF(X3="SSE",157.5,IF(X3="S",180,IF(X3="SSW",202.5,IF(X3="SW",225,IF(X3="WSW",247.5,IF(X3="W",270,IF(X3="WNW",292.5,IF(X3="NW",315,IF(X3="NNW",337.5,"N/A"))))))))))))))))</f>
        <v>247.5</v>
      </c>
      <c r="Z3" s="1">
        <v>0</v>
      </c>
      <c r="AA3" s="1">
        <f>AC3*0.03937</f>
        <v>0</v>
      </c>
      <c r="AB3" s="1">
        <f>Z3*25.4</f>
        <v>0</v>
      </c>
      <c r="AC3" s="1">
        <v>0</v>
      </c>
      <c r="AD3" s="1">
        <v>5</v>
      </c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5">
        <v>43527</v>
      </c>
      <c r="B4" s="4">
        <v>0.33333333333333298</v>
      </c>
      <c r="C4" s="3">
        <v>0.625</v>
      </c>
      <c r="D4" s="1"/>
      <c r="E4" s="1">
        <v>11</v>
      </c>
      <c r="F4" s="1">
        <v>15</v>
      </c>
      <c r="G4" s="1">
        <f>INDEX('[1]Carta Psicrométrica'!B$3:AO$49,MATCH([1]datos!F32,'[1]Carta Psicrométrica'!A$3:A$49,0),MATCH([1]datos!E32,'[1]Carta Psicrométrica'!B$2:AO$2,0))</f>
        <v>15</v>
      </c>
      <c r="H4" s="1">
        <v>26</v>
      </c>
      <c r="I4" s="1">
        <v>13</v>
      </c>
      <c r="J4" s="1">
        <v>1025</v>
      </c>
      <c r="K4" s="1">
        <f>J4*0.75</f>
        <v>768.75</v>
      </c>
      <c r="L4" s="1">
        <v>10</v>
      </c>
      <c r="M4" s="1">
        <v>9</v>
      </c>
      <c r="N4" s="1">
        <v>10</v>
      </c>
      <c r="O4" s="1">
        <v>10</v>
      </c>
      <c r="P4" s="1">
        <v>10</v>
      </c>
      <c r="Q4" s="1">
        <v>95</v>
      </c>
      <c r="R4" s="1">
        <v>88</v>
      </c>
      <c r="S4" s="2">
        <f>IF(AB4=0,Q4-R4,Q4-(R4-AB4))</f>
        <v>7</v>
      </c>
      <c r="T4" s="1">
        <v>19</v>
      </c>
      <c r="U4" s="1">
        <v>10</v>
      </c>
      <c r="V4" s="1">
        <v>2</v>
      </c>
      <c r="W4" s="1" t="str">
        <f>IF(V4=0,"Calma",IF(V4=1,"Ventolina",IF(V4=2,"Brisa Suave",IF(V4=3,"Brisa Leve",IF(V4=4,"Brisa Moderada",IF(V4=5,"Brisa Fresca",IF(V4=6,"Brisa Fuerte",IF(V4=7,"Viento Fuerte",IF(V4=8,"Temporal",IF(V4=9,"Temporal Fuerte",IF(V4=10,"Temporal Violento",IF(V4=11,"Temporal Muy Violento",IF(V4=12,"Huracán","N/A")))))))))))))</f>
        <v>Brisa Suave</v>
      </c>
      <c r="X4" s="1" t="s">
        <v>6</v>
      </c>
      <c r="Y4" s="1">
        <f>IF(X4="N",0,IF(X4="NNE",22.5,IF(X4="NE",45,IF(X4="ENE",67.5,IF(X4="E",90,IF(X4="ESE",112.5,IF(X4="SE",135.5,IF(X4="SSE",157.5,IF(X4="S",180,IF(X4="SSW",202.5,IF(X4="SW",225,IF(X4="WSW",247.5,IF(X4="W",270,IF(X4="WNW",292.5,IF(X4="NW",315,IF(X4="NNW",337.5,"N/A"))))))))))))))))</f>
        <v>270</v>
      </c>
      <c r="Z4" s="1">
        <v>0</v>
      </c>
      <c r="AA4" s="1">
        <f>AC4*0.03937</f>
        <v>0</v>
      </c>
      <c r="AB4" s="1">
        <f>Z4*25.4</f>
        <v>0</v>
      </c>
      <c r="AC4" s="1">
        <v>0</v>
      </c>
      <c r="AD4" s="1">
        <v>1</v>
      </c>
      <c r="AE4" s="1" t="s">
        <v>29</v>
      </c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5">
        <v>43528</v>
      </c>
      <c r="B5" s="4">
        <v>0.33333333333333298</v>
      </c>
      <c r="C5" s="3">
        <v>0.625</v>
      </c>
      <c r="D5" s="1"/>
      <c r="E5" s="1">
        <v>2</v>
      </c>
      <c r="F5" s="1">
        <v>4</v>
      </c>
      <c r="G5" s="1">
        <f>INDEX('[1]Carta Psicrométrica'!B$3:AO$49,MATCH([1]datos!F33,'[1]Carta Psicrométrica'!A$3:A$49,0),MATCH([1]datos!E33,'[1]Carta Psicrométrica'!B$2:AO$2,0))</f>
        <v>20</v>
      </c>
      <c r="H5" s="1">
        <v>26</v>
      </c>
      <c r="I5" s="1">
        <v>-2</v>
      </c>
      <c r="J5" s="1">
        <v>1028</v>
      </c>
      <c r="K5" s="1">
        <f>J5*0.75</f>
        <v>771</v>
      </c>
      <c r="L5" s="1">
        <v>9</v>
      </c>
      <c r="M5" s="1">
        <v>9</v>
      </c>
      <c r="N5" s="1">
        <v>11</v>
      </c>
      <c r="O5" s="1">
        <v>10</v>
      </c>
      <c r="P5" s="1">
        <v>11</v>
      </c>
      <c r="Q5" s="1">
        <v>88</v>
      </c>
      <c r="R5" s="1">
        <v>81</v>
      </c>
      <c r="S5" s="2">
        <f>IF(AB5=0,Q5-R5,Q5-(R5-AB5))</f>
        <v>7</v>
      </c>
      <c r="T5" s="1">
        <v>20</v>
      </c>
      <c r="U5" s="1">
        <v>6</v>
      </c>
      <c r="V5" s="1">
        <v>2</v>
      </c>
      <c r="W5" s="1" t="str">
        <f>IF(V5=0,"Calma",IF(V5=1,"Ventolina",IF(V5=2,"Brisa Suave",IF(V5=3,"Brisa Leve",IF(V5=4,"Brisa Moderada",IF(V5=5,"Brisa Fresca",IF(V5=6,"Brisa Fuerte",IF(V5=7,"Viento Fuerte",IF(V5=8,"Temporal",IF(V5=9,"Temporal Fuerte",IF(V5=10,"Temporal Violento",IF(V5=11,"Temporal Muy Violento",IF(V5=12,"Huracán","N/A")))))))))))))</f>
        <v>Brisa Suave</v>
      </c>
      <c r="X5" s="1" t="s">
        <v>12</v>
      </c>
      <c r="Y5" s="1">
        <f>IF(X5="N",0,IF(X5="NNE",22.5,IF(X5="NE",45,IF(X5="ENE",67.5,IF(X5="E",90,IF(X5="ESE",112.5,IF(X5="SE",135.5,IF(X5="SSE",157.5,IF(X5="S",180,IF(X5="SSW",202.5,IF(X5="SW",225,IF(X5="WSW",247.5,IF(X5="W",270,IF(X5="WNW",292.5,IF(X5="NW",315,IF(X5="NNW",337.5,"N/A"))))))))))))))))</f>
        <v>157.5</v>
      </c>
      <c r="Z5" s="1">
        <v>0</v>
      </c>
      <c r="AA5" s="1">
        <f>AC5*0.03937</f>
        <v>0</v>
      </c>
      <c r="AB5" s="1">
        <f>Z5*25.4</f>
        <v>0</v>
      </c>
      <c r="AC5" s="1">
        <v>0</v>
      </c>
      <c r="AD5" s="1">
        <v>3</v>
      </c>
      <c r="AE5" s="1" t="s">
        <v>2</v>
      </c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5">
        <v>43529</v>
      </c>
      <c r="B6" s="4">
        <v>0.33333333333333298</v>
      </c>
      <c r="C6" s="3">
        <v>0.625</v>
      </c>
      <c r="D6" s="1"/>
      <c r="E6" s="1">
        <v>4</v>
      </c>
      <c r="F6" s="1">
        <v>6</v>
      </c>
      <c r="G6" s="1">
        <f>INDEX('[1]Carta Psicrométrica'!B$3:AO$49,MATCH([1]datos!F34,'[1]Carta Psicrométrica'!A$3:A$49,0),MATCH([1]datos!E34,'[1]Carta Psicrométrica'!B$2:AO$2,0))</f>
        <v>24</v>
      </c>
      <c r="H6" s="1">
        <v>18</v>
      </c>
      <c r="I6" s="1">
        <v>3</v>
      </c>
      <c r="J6" s="1">
        <v>1031</v>
      </c>
      <c r="K6" s="1">
        <f>J6*0.75</f>
        <v>773.25</v>
      </c>
      <c r="L6" s="1">
        <v>6</v>
      </c>
      <c r="M6" s="1">
        <v>7</v>
      </c>
      <c r="N6" s="1">
        <v>10</v>
      </c>
      <c r="O6" s="1">
        <v>10</v>
      </c>
      <c r="P6" s="1">
        <v>10</v>
      </c>
      <c r="Q6" s="1">
        <v>81</v>
      </c>
      <c r="R6" s="1">
        <v>78</v>
      </c>
      <c r="S6" s="2">
        <f>IF(AB6=0,Q6-R6,Q6-(R6-AB6))</f>
        <v>3</v>
      </c>
      <c r="T6" s="1">
        <v>12</v>
      </c>
      <c r="U6" s="1">
        <v>6</v>
      </c>
      <c r="V6" s="1">
        <v>1</v>
      </c>
      <c r="W6" s="1" t="str">
        <f>IF(V6=0,"Calma",IF(V6=1,"Ventolina",IF(V6=2,"Brisa Suave",IF(V6=3,"Brisa Leve",IF(V6=4,"Brisa Moderada",IF(V6=5,"Brisa Fresca",IF(V6=6,"Brisa Fuerte",IF(V6=7,"Viento Fuerte",IF(V6=8,"Temporal",IF(V6=9,"Temporal Fuerte",IF(V6=10,"Temporal Violento",IF(V6=11,"Temporal Muy Violento",IF(V6=12,"Huracán","N/A")))))))))))))</f>
        <v>Ventolina</v>
      </c>
      <c r="X6" s="1" t="s">
        <v>27</v>
      </c>
      <c r="Y6" s="1">
        <f>IF(X6="N",0,IF(X6="NNE",22.5,IF(X6="NE",45,IF(X6="ENE",67.5,IF(X6="E",90,IF(X6="ESE",112.5,IF(X6="SE",135.5,IF(X6="SSE",157.5,IF(X6="S",180,IF(X6="SSW",202.5,IF(X6="SW",225,IF(X6="WSW",247.5,IF(X6="W",270,IF(X6="WNW",292.5,IF(X6="NW",315,IF(X6="NNW",337.5,"N/A"))))))))))))))))</f>
        <v>67.5</v>
      </c>
      <c r="Z6" s="1">
        <v>0</v>
      </c>
      <c r="AA6" s="1">
        <f>AC6*0.03937</f>
        <v>0</v>
      </c>
      <c r="AB6" s="1">
        <f>Z6*25.4</f>
        <v>0</v>
      </c>
      <c r="AC6" s="1">
        <v>0</v>
      </c>
      <c r="AD6" s="1">
        <v>6</v>
      </c>
      <c r="AE6" s="1" t="s">
        <v>28</v>
      </c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5">
        <v>43530</v>
      </c>
      <c r="B7" s="4">
        <v>0.33333333333333298</v>
      </c>
      <c r="C7" s="3">
        <v>0.625</v>
      </c>
      <c r="D7" s="1"/>
      <c r="E7" s="1">
        <v>6</v>
      </c>
      <c r="F7" s="1">
        <v>10</v>
      </c>
      <c r="G7" s="1">
        <f>INDEX('[1]Carta Psicrométrica'!B$3:AO$49,MATCH([1]datos!F35,'[1]Carta Psicrométrica'!A$3:A$49,0),MATCH([1]datos!E35,'[1]Carta Psicrométrica'!B$2:AO$2,0))</f>
        <v>30</v>
      </c>
      <c r="H7" s="1">
        <v>31</v>
      </c>
      <c r="I7" s="1">
        <v>7</v>
      </c>
      <c r="J7" s="1">
        <v>1029</v>
      </c>
      <c r="K7" s="1">
        <f>J7*0.75</f>
        <v>771.75</v>
      </c>
      <c r="L7" s="1">
        <v>8</v>
      </c>
      <c r="M7" s="1">
        <v>7</v>
      </c>
      <c r="N7" s="1">
        <v>9</v>
      </c>
      <c r="O7" s="1">
        <v>10</v>
      </c>
      <c r="P7" s="1">
        <v>11</v>
      </c>
      <c r="Q7" s="1">
        <v>78</v>
      </c>
      <c r="R7" s="1">
        <v>73</v>
      </c>
      <c r="S7" s="2">
        <f>IF(AB7=0,Q7-R7,Q7-(R7-AB7))</f>
        <v>5</v>
      </c>
      <c r="T7" s="1">
        <v>25</v>
      </c>
      <c r="U7" s="1">
        <v>6</v>
      </c>
      <c r="V7" s="1">
        <v>1</v>
      </c>
      <c r="W7" s="1" t="str">
        <f>IF(V7=0,"Calma",IF(V7=1,"Ventolina",IF(V7=2,"Brisa Suave",IF(V7=3,"Brisa Leve",IF(V7=4,"Brisa Moderada",IF(V7=5,"Brisa Fresca",IF(V7=6,"Brisa Fuerte",IF(V7=7,"Viento Fuerte",IF(V7=8,"Temporal",IF(V7=9,"Temporal Fuerte",IF(V7=10,"Temporal Violento",IF(V7=11,"Temporal Muy Violento",IF(V7=12,"Huracán","N/A")))))))))))))</f>
        <v>Ventolina</v>
      </c>
      <c r="X7" s="1" t="s">
        <v>27</v>
      </c>
      <c r="Y7" s="1">
        <f>IF(X7="N",0,IF(X7="NNE",22.5,IF(X7="NE",45,IF(X7="ENE",67.5,IF(X7="E",90,IF(X7="ESE",112.5,IF(X7="SE",135.5,IF(X7="SSE",157.5,IF(X7="S",180,IF(X7="SSW",202.5,IF(X7="SW",225,IF(X7="WSW",247.5,IF(X7="W",270,IF(X7="WNW",292.5,IF(X7="NW",315,IF(X7="NNW",337.5,"N/A"))))))))))))))))</f>
        <v>67.5</v>
      </c>
      <c r="Z7" s="1">
        <v>0</v>
      </c>
      <c r="AA7" s="1">
        <f>AC7*0.03937</f>
        <v>0</v>
      </c>
      <c r="AB7" s="1">
        <f>Z7*25.4</f>
        <v>0</v>
      </c>
      <c r="AC7" s="1">
        <v>0</v>
      </c>
      <c r="AD7" s="1">
        <v>1</v>
      </c>
      <c r="AE7" s="1" t="s">
        <v>26</v>
      </c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5">
        <v>43531</v>
      </c>
      <c r="B8" s="4">
        <v>0.33333333333333298</v>
      </c>
      <c r="C8" s="3">
        <v>0.625</v>
      </c>
      <c r="D8" s="1"/>
      <c r="E8" s="1">
        <v>11</v>
      </c>
      <c r="F8" s="1">
        <v>16</v>
      </c>
      <c r="G8" s="1">
        <f>INDEX('[1]Carta Psicrométrica'!B$3:AO$49,MATCH([1]datos!F36,'[1]Carta Psicrométrica'!A$3:A$49,0),MATCH([1]datos!E36,'[1]Carta Psicrométrica'!B$2:AO$2,0))</f>
        <v>24</v>
      </c>
      <c r="H8" s="1">
        <v>27</v>
      </c>
      <c r="I8" s="1">
        <v>11</v>
      </c>
      <c r="J8" s="1">
        <v>1026</v>
      </c>
      <c r="K8" s="1">
        <f>J8*0.75</f>
        <v>769.5</v>
      </c>
      <c r="L8" s="1">
        <v>9</v>
      </c>
      <c r="M8" s="1">
        <v>8</v>
      </c>
      <c r="N8" s="1">
        <v>9</v>
      </c>
      <c r="O8" s="1">
        <v>10</v>
      </c>
      <c r="P8" s="1">
        <v>11</v>
      </c>
      <c r="Q8" s="1">
        <v>73</v>
      </c>
      <c r="R8" s="1">
        <v>70</v>
      </c>
      <c r="S8" s="2">
        <f>IF(AB8=0,Q8-R8,Q8-(R8-AB8))</f>
        <v>3</v>
      </c>
      <c r="T8" s="1">
        <v>17</v>
      </c>
      <c r="U8" s="1">
        <v>7</v>
      </c>
      <c r="V8" s="1">
        <v>0</v>
      </c>
      <c r="W8" s="1" t="str">
        <f>IF(V8=0,"Calma",IF(V8=1,"Ventolina",IF(V8=2,"Brisa Suave",IF(V8=3,"Brisa Leve",IF(V8=4,"Brisa Moderada",IF(V8=5,"Brisa Fresca",IF(V8=6,"Brisa Fuerte",IF(V8=7,"Viento Fuerte",IF(V8=8,"Temporal",IF(V8=9,"Temporal Fuerte",IF(V8=10,"Temporal Violento",IF(V8=11,"Temporal Muy Violento",IF(V8=12,"Huracán","N/A")))))))))))))</f>
        <v>Calma</v>
      </c>
      <c r="X8" s="1" t="s">
        <v>9</v>
      </c>
      <c r="Y8" s="1">
        <f>IF(X8="N",0,IF(X8="NNE",22.5,IF(X8="NE",45,IF(X8="ENE",67.5,IF(X8="E",90,IF(X8="ESE",112.5,IF(X8="SE",135.5,IF(X8="SSE",157.5,IF(X8="S",180,IF(X8="SSW",202.5,IF(X8="SW",225,IF(X8="WSW",247.5,IF(X8="W",270,IF(X8="WNW",292.5,IF(X8="NW",315,IF(X8="NNW",337.5,"N/A"))))))))))))))))</f>
        <v>292.5</v>
      </c>
      <c r="Z8" s="1">
        <v>0</v>
      </c>
      <c r="AA8" s="1">
        <f>AC8*0.03937</f>
        <v>0</v>
      </c>
      <c r="AB8" s="1">
        <f>Z8*25.4</f>
        <v>0</v>
      </c>
      <c r="AC8" s="1">
        <v>0</v>
      </c>
      <c r="AD8" s="1">
        <v>8</v>
      </c>
      <c r="AE8" s="1" t="s">
        <v>20</v>
      </c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5">
        <v>43532</v>
      </c>
      <c r="B9" s="4">
        <v>0.33333333333333298</v>
      </c>
      <c r="C9" s="3">
        <v>0.625</v>
      </c>
      <c r="D9" s="1"/>
      <c r="E9" s="1">
        <v>9</v>
      </c>
      <c r="F9" s="1">
        <v>16</v>
      </c>
      <c r="G9" s="1">
        <f>INDEX('[1]Carta Psicrométrica'!B$3:AO$49,MATCH([1]datos!F37,'[1]Carta Psicrométrica'!A$3:A$49,0),MATCH([1]datos!E37,'[1]Carta Psicrométrica'!B$2:AO$2,0))</f>
        <v>2</v>
      </c>
      <c r="H9" s="1">
        <v>30</v>
      </c>
      <c r="I9" s="1">
        <v>13</v>
      </c>
      <c r="J9" s="1">
        <v>1026</v>
      </c>
      <c r="K9" s="1">
        <f>J9*0.75</f>
        <v>769.5</v>
      </c>
      <c r="L9" s="1">
        <v>12</v>
      </c>
      <c r="M9" s="1">
        <v>10</v>
      </c>
      <c r="N9" s="1">
        <v>11</v>
      </c>
      <c r="O9" s="1">
        <v>10</v>
      </c>
      <c r="P9" s="1">
        <v>11</v>
      </c>
      <c r="Q9" s="1">
        <v>69</v>
      </c>
      <c r="R9" s="1">
        <v>63</v>
      </c>
      <c r="S9" s="2">
        <f>IF(AB9=0,Q9-R9,Q9-(R9-AB9))</f>
        <v>6</v>
      </c>
      <c r="T9" s="1">
        <v>20</v>
      </c>
      <c r="U9" s="1">
        <v>15</v>
      </c>
      <c r="V9" s="1">
        <v>0</v>
      </c>
      <c r="W9" s="1" t="str">
        <f>IF(V9=0,"Calma",IF(V9=1,"Ventolina",IF(V9=2,"Brisa Suave",IF(V9=3,"Brisa Leve",IF(V9=4,"Brisa Moderada",IF(V9=5,"Brisa Fresca",IF(V9=6,"Brisa Fuerte",IF(V9=7,"Viento Fuerte",IF(V9=8,"Temporal",IF(V9=9,"Temporal Fuerte",IF(V9=10,"Temporal Violento",IF(V9=11,"Temporal Muy Violento",IF(V9=12,"Huracán","N/A")))))))))))))</f>
        <v>Calma</v>
      </c>
      <c r="X9" s="1" t="s">
        <v>25</v>
      </c>
      <c r="Y9" s="1">
        <f>IF(X9="N",0,IF(X9="NNE",22.5,IF(X9="NE",45,IF(X9="ENE",67.5,IF(X9="E",90,IF(X9="ESE",112.5,IF(X9="SE",135.5,IF(X9="SSE",157.5,IF(X9="S",180,IF(X9="SSW",202.5,IF(X9="SW",225,IF(X9="WSW",247.5,IF(X9="W",270,IF(X9="WNW",292.5,IF(X9="NW",315,IF(X9="NNW",337.5,"N/A"))))))))))))))))</f>
        <v>247.5</v>
      </c>
      <c r="Z9" s="1">
        <v>0</v>
      </c>
      <c r="AA9" s="1">
        <f>AC9*0.03937</f>
        <v>0</v>
      </c>
      <c r="AB9" s="1">
        <f>Z9*25.4</f>
        <v>0</v>
      </c>
      <c r="AC9" s="1">
        <v>0</v>
      </c>
      <c r="AD9" s="1">
        <v>7</v>
      </c>
      <c r="AE9" s="1" t="s">
        <v>21</v>
      </c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5">
        <v>43533</v>
      </c>
      <c r="B10" s="4">
        <v>0.33333333333333298</v>
      </c>
      <c r="C10" s="3">
        <v>0.625</v>
      </c>
      <c r="D10" s="1"/>
      <c r="E10" s="1">
        <v>5</v>
      </c>
      <c r="F10" s="1">
        <v>9</v>
      </c>
      <c r="G10" s="1">
        <f>INDEX('[1]Carta Psicrométrica'!B$3:AO$49,MATCH([1]datos!F38,'[1]Carta Psicrométrica'!A$3:A$49,0),MATCH([1]datos!E38,'[1]Carta Psicrométrica'!B$2:AO$2,0))</f>
        <v>12</v>
      </c>
      <c r="H10" s="1">
        <v>36</v>
      </c>
      <c r="I10" s="1">
        <v>23</v>
      </c>
      <c r="J10" s="1">
        <v>1022</v>
      </c>
      <c r="K10" s="1">
        <f>J10*0.75</f>
        <v>766.5</v>
      </c>
      <c r="L10" s="1">
        <v>10</v>
      </c>
      <c r="M10" s="1">
        <v>9</v>
      </c>
      <c r="N10" s="1">
        <v>12</v>
      </c>
      <c r="O10" s="1">
        <v>12</v>
      </c>
      <c r="P10" s="1">
        <v>14</v>
      </c>
      <c r="Q10" s="1">
        <v>105</v>
      </c>
      <c r="R10" s="1">
        <v>97</v>
      </c>
      <c r="S10" s="2">
        <f>IF(AB10=0,Q10-R10,Q10-(R10-AB10))</f>
        <v>8</v>
      </c>
      <c r="T10" s="1">
        <v>20</v>
      </c>
      <c r="U10" s="1">
        <v>9</v>
      </c>
      <c r="V10" s="1">
        <v>1</v>
      </c>
      <c r="W10" s="1" t="str">
        <f>IF(V10=0,"Calma",IF(V10=1,"Ventolina",IF(V10=2,"Brisa Suave",IF(V10=3,"Brisa Leve",IF(V10=4,"Brisa Moderada",IF(V10=5,"Brisa Fresca",IF(V10=6,"Brisa Fuerte",IF(V10=7,"Viento Fuerte",IF(V10=8,"Temporal",IF(V10=9,"Temporal Fuerte",IF(V10=10,"Temporal Violento",IF(V10=11,"Temporal Muy Violento",IF(V10=12,"Huracán","N/A")))))))))))))</f>
        <v>Ventolina</v>
      </c>
      <c r="X10" s="1" t="s">
        <v>24</v>
      </c>
      <c r="Y10" s="1">
        <f>IF(X10="N",0,IF(X10="NNE",22.5,IF(X10="NE",45,IF(X10="ENE",67.5,IF(X10="E",90,IF(X10="ESE",112.5,IF(X10="SE",135.5,IF(X10="SSE",157.5,IF(X10="S",180,IF(X10="SSW",202.5,IF(X10="SW",225,IF(X10="WSW",247.5,IF(X10="W",270,IF(X10="WNW",292.5,IF(X10="NW",315,IF(X10="NNW",337.5,"N/A"))))))))))))))))</f>
        <v>292.5</v>
      </c>
      <c r="Z10" s="1">
        <v>0</v>
      </c>
      <c r="AA10" s="1">
        <f>AC10*0.03937</f>
        <v>0</v>
      </c>
      <c r="AB10" s="1">
        <f>Z10*25.4</f>
        <v>0</v>
      </c>
      <c r="AC10" s="1">
        <v>0</v>
      </c>
      <c r="AD10" s="1">
        <v>0</v>
      </c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5">
        <v>43534</v>
      </c>
      <c r="B11" s="4">
        <v>0.33333333333333298</v>
      </c>
      <c r="C11" s="3">
        <v>0.625</v>
      </c>
      <c r="D11" s="1"/>
      <c r="E11" s="1">
        <v>12</v>
      </c>
      <c r="F11" s="1">
        <v>8</v>
      </c>
      <c r="G11" s="1">
        <f>INDEX('[1]Carta Psicrométrica'!B$3:AO$49,MATCH([1]datos!F39,'[1]Carta Psicrométrica'!A$3:A$49,0),MATCH([1]datos!E39,'[1]Carta Psicrométrica'!B$2:AO$2,0))</f>
        <v>36</v>
      </c>
      <c r="H11" s="1">
        <v>18</v>
      </c>
      <c r="I11" s="1">
        <v>9</v>
      </c>
      <c r="J11" s="1">
        <v>1022</v>
      </c>
      <c r="K11" s="1">
        <f>J11*0.75</f>
        <v>766.5</v>
      </c>
      <c r="L11" s="1">
        <v>10</v>
      </c>
      <c r="M11" s="1">
        <v>10</v>
      </c>
      <c r="N11" s="1">
        <v>11</v>
      </c>
      <c r="O11" s="1">
        <v>11</v>
      </c>
      <c r="P11" s="1">
        <v>11</v>
      </c>
      <c r="Q11" s="1">
        <v>97</v>
      </c>
      <c r="R11" s="1">
        <v>94</v>
      </c>
      <c r="S11" s="2">
        <f>IF(AB11=0,Q11-R11,Q11-(R11-AB11))</f>
        <v>3</v>
      </c>
      <c r="T11" s="1">
        <v>14</v>
      </c>
      <c r="U11" s="1">
        <v>9</v>
      </c>
      <c r="V11" s="1">
        <v>0</v>
      </c>
      <c r="W11" s="1" t="str">
        <f>IF(V11=0,"Calma",IF(V11=1,"Ventolina",IF(V11=2,"Brisa Suave",IF(V11=3,"Brisa Leve",IF(V11=4,"Brisa Moderada",IF(V11=5,"Brisa Fresca",IF(V11=6,"Brisa Fuerte",IF(V11=7,"Viento Fuerte",IF(V11=8,"Temporal",IF(V11=9,"Temporal Fuerte",IF(V11=10,"Temporal Violento",IF(V11=11,"Temporal Muy Violento",IF(V11=12,"Huracán","N/A")))))))))))))</f>
        <v>Calma</v>
      </c>
      <c r="X11" s="1" t="s">
        <v>4</v>
      </c>
      <c r="Y11" s="1">
        <f>IF(X11="N",0,IF(X11="NNE",22.5,IF(X11="NE",45,IF(X11="ENE",67.5,IF(X11="E",90,IF(X11="ESE",112.5,IF(X11="SE",135.5,IF(X11="SSE",157.5,IF(X11="S",180,IF(X11="SSW",202.5,IF(X11="SW",225,IF(X11="WSW",247.5,IF(X11="W",270,IF(X11="WNW",292.5,IF(X11="NW",315,IF(X11="NNW",337.5,"N/A"))))))))))))))))</f>
        <v>225</v>
      </c>
      <c r="Z11" s="1">
        <v>0</v>
      </c>
      <c r="AA11" s="1">
        <f>AC11*0.03937</f>
        <v>0</v>
      </c>
      <c r="AB11" s="1">
        <f>Z11*25.4</f>
        <v>0</v>
      </c>
      <c r="AC11" s="1">
        <v>0</v>
      </c>
      <c r="AD11" s="1">
        <v>5</v>
      </c>
      <c r="AE11" s="1" t="s">
        <v>23</v>
      </c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">
        <v>43535</v>
      </c>
      <c r="B12" s="4">
        <v>0.33333333333333298</v>
      </c>
      <c r="C12" s="3">
        <v>0.625</v>
      </c>
      <c r="D12" s="1"/>
      <c r="E12" s="1">
        <v>11</v>
      </c>
      <c r="F12" s="1">
        <v>14</v>
      </c>
      <c r="G12" s="1">
        <f>INDEX('[1]Carta Psicrométrica'!B$3:AO$49,MATCH([1]datos!F40,'[1]Carta Psicrométrica'!A$3:A$49,0),MATCH([1]datos!E40,'[1]Carta Psicrométrica'!B$2:AO$2,0))</f>
        <v>32</v>
      </c>
      <c r="H12" s="1">
        <v>21</v>
      </c>
      <c r="I12" s="1">
        <v>11</v>
      </c>
      <c r="J12" s="1">
        <v>1024</v>
      </c>
      <c r="K12" s="1">
        <f>J12*0.75</f>
        <v>768</v>
      </c>
      <c r="L12" s="1">
        <v>13</v>
      </c>
      <c r="M12" s="1">
        <v>11</v>
      </c>
      <c r="N12" s="1">
        <v>12</v>
      </c>
      <c r="O12" s="1">
        <v>11</v>
      </c>
      <c r="P12" s="1">
        <v>11</v>
      </c>
      <c r="Q12" s="1">
        <v>94</v>
      </c>
      <c r="R12" s="1">
        <v>91</v>
      </c>
      <c r="S12" s="2">
        <f>IF(AB12=0,Q12-R12,Q12-(R12-AB12))</f>
        <v>3.2540000000000049</v>
      </c>
      <c r="T12" s="1">
        <v>16</v>
      </c>
      <c r="U12" s="1">
        <v>12</v>
      </c>
      <c r="V12" s="1">
        <v>0</v>
      </c>
      <c r="W12" s="1" t="str">
        <f>IF(V12=0,"Calma",IF(V12=1,"Ventolina",IF(V12=2,"Brisa Suave",IF(V12=3,"Brisa Leve",IF(V12=4,"Brisa Moderada",IF(V12=5,"Brisa Fresca",IF(V12=6,"Brisa Fuerte",IF(V12=7,"Viento Fuerte",IF(V12=8,"Temporal",IF(V12=9,"Temporal Fuerte",IF(V12=10,"Temporal Violento",IF(V12=11,"Temporal Muy Violento",IF(V12=12,"Huracán","N/A")))))))))))))</f>
        <v>Calma</v>
      </c>
      <c r="X12" s="1" t="s">
        <v>4</v>
      </c>
      <c r="Y12" s="1">
        <f>IF(X12="N",0,IF(X12="NNE",22.5,IF(X12="NE",45,IF(X12="ENE",67.5,IF(X12="E",90,IF(X12="ESE",112.5,IF(X12="SE",135.5,IF(X12="SSE",157.5,IF(X12="S",180,IF(X12="SSW",202.5,IF(X12="SW",225,IF(X12="WSW",247.5,IF(X12="W",270,IF(X12="WNW",292.5,IF(X12="NW",315,IF(X12="NNW",337.5,"N/A"))))))))))))))))</f>
        <v>225</v>
      </c>
      <c r="Z12" s="1">
        <v>0.01</v>
      </c>
      <c r="AA12" s="1">
        <f>AC12*0.03937</f>
        <v>0.23622000000000001</v>
      </c>
      <c r="AB12" s="1">
        <f>Z12*25.4</f>
        <v>0.254</v>
      </c>
      <c r="AC12" s="1">
        <v>6</v>
      </c>
      <c r="AD12" s="1">
        <v>8</v>
      </c>
      <c r="AE12" s="1" t="s">
        <v>22</v>
      </c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5">
        <v>43536</v>
      </c>
      <c r="B13" s="4">
        <v>0.33333333333333298</v>
      </c>
      <c r="C13" s="3">
        <v>0.625</v>
      </c>
      <c r="D13" s="1"/>
      <c r="E13" s="1">
        <v>15</v>
      </c>
      <c r="F13" s="1">
        <v>17</v>
      </c>
      <c r="G13" s="1">
        <f>INDEX('[1]Carta Psicrométrica'!B$3:AO$49,MATCH([1]datos!F41,'[1]Carta Psicrométrica'!A$3:A$49,0),MATCH([1]datos!E41,'[1]Carta Psicrométrica'!B$2:AO$2,0))</f>
        <v>15</v>
      </c>
      <c r="H13" s="1">
        <v>21</v>
      </c>
      <c r="I13" s="1">
        <v>12</v>
      </c>
      <c r="J13" s="1">
        <v>1024</v>
      </c>
      <c r="K13" s="1">
        <f>J13*0.75</f>
        <v>768</v>
      </c>
      <c r="L13" s="1">
        <v>14</v>
      </c>
      <c r="M13" s="1">
        <v>12</v>
      </c>
      <c r="N13" s="1">
        <v>14</v>
      </c>
      <c r="O13" s="1">
        <v>12</v>
      </c>
      <c r="P13" s="1">
        <v>11</v>
      </c>
      <c r="Q13" s="1">
        <v>92</v>
      </c>
      <c r="R13" s="1">
        <v>88</v>
      </c>
      <c r="S13" s="2">
        <f>IF(AB13=0,Q13-R13,Q13-(R13-AB13))</f>
        <v>4</v>
      </c>
      <c r="T13" s="1">
        <v>16</v>
      </c>
      <c r="U13" s="1">
        <v>15</v>
      </c>
      <c r="V13" s="1">
        <v>1</v>
      </c>
      <c r="W13" s="1" t="str">
        <f>IF(V13=0,"Calma",IF(V13=1,"Ventolina",IF(V13=2,"Brisa Suave",IF(V13=3,"Brisa Leve",IF(V13=4,"Brisa Moderada",IF(V13=5,"Brisa Fresca",IF(V13=6,"Brisa Fuerte",IF(V13=7,"Viento Fuerte",IF(V13=8,"Temporal",IF(V13=9,"Temporal Fuerte",IF(V13=10,"Temporal Violento",IF(V13=11,"Temporal Muy Violento",IF(V13=12,"Huracán","N/A")))))))))))))</f>
        <v>Ventolina</v>
      </c>
      <c r="X13" s="1" t="s">
        <v>15</v>
      </c>
      <c r="Y13" s="1">
        <f>IF(X13="N",0,IF(X13="NNE",22.5,IF(X13="NE",45,IF(X13="ENE",67.5,IF(X13="E",90,IF(X13="ESE",112.5,IF(X13="SE",135.5,IF(X13="SSE",157.5,IF(X13="S",180,IF(X13="SSW",202.5,IF(X13="SW",225,IF(X13="WSW",247.5,IF(X13="W",270,IF(X13="WNW",292.5,IF(X13="NW",315,IF(X13="NNW",337.5,"N/A"))))))))))))))))</f>
        <v>202.5</v>
      </c>
      <c r="Z13" s="1">
        <v>0</v>
      </c>
      <c r="AA13" s="1">
        <f>AC13*0.03937</f>
        <v>0</v>
      </c>
      <c r="AB13" s="1">
        <f>Z13*25.4</f>
        <v>0</v>
      </c>
      <c r="AC13" s="1">
        <v>0</v>
      </c>
      <c r="AD13" s="1">
        <v>6</v>
      </c>
      <c r="AE13" s="1" t="s">
        <v>21</v>
      </c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">
        <v>43537</v>
      </c>
      <c r="B14" s="4">
        <v>0.33333333333333298</v>
      </c>
      <c r="C14" s="3">
        <v>0.625</v>
      </c>
      <c r="D14" s="1"/>
      <c r="E14" s="1">
        <v>6</v>
      </c>
      <c r="F14" s="1">
        <v>7</v>
      </c>
      <c r="G14" s="1">
        <f>INDEX('[1]Carta Psicrométrica'!B$3:AO$49,MATCH([1]datos!F42,'[1]Carta Psicrométrica'!A$3:A$49,0),MATCH([1]datos!E42,'[1]Carta Psicrométrica'!B$2:AO$2,0))</f>
        <v>38</v>
      </c>
      <c r="H14" s="1">
        <v>15</v>
      </c>
      <c r="I14" s="1">
        <v>6</v>
      </c>
      <c r="J14" s="1">
        <v>1022</v>
      </c>
      <c r="K14" s="1">
        <f>J14*0.75</f>
        <v>766.5</v>
      </c>
      <c r="L14" s="1">
        <v>10</v>
      </c>
      <c r="M14" s="1">
        <v>10</v>
      </c>
      <c r="N14" s="1">
        <v>12</v>
      </c>
      <c r="O14" s="1">
        <v>13</v>
      </c>
      <c r="P14" s="1">
        <v>12</v>
      </c>
      <c r="Q14" s="1">
        <v>88</v>
      </c>
      <c r="R14" s="1">
        <v>86</v>
      </c>
      <c r="S14" s="2">
        <f>IF(AB14=0,Q14-R14,Q14-(R14-AB14))</f>
        <v>4.5400000000000063</v>
      </c>
      <c r="T14" s="1">
        <v>18</v>
      </c>
      <c r="U14" s="1">
        <v>5</v>
      </c>
      <c r="V14" s="1">
        <v>2</v>
      </c>
      <c r="W14" s="1" t="str">
        <f>IF(V14=0,"Calma",IF(V14=1,"Ventolina",IF(V14=2,"Brisa Suave",IF(V14=3,"Brisa Leve",IF(V14=4,"Brisa Moderada",IF(V14=5,"Brisa Fresca",IF(V14=6,"Brisa Fuerte",IF(V14=7,"Viento Fuerte",IF(V14=8,"Temporal",IF(V14=9,"Temporal Fuerte",IF(V14=10,"Temporal Violento",IF(V14=11,"Temporal Muy Violento",IF(V14=12,"Huracán","N/A")))))))))))))</f>
        <v>Brisa Suave</v>
      </c>
      <c r="X14" s="1" t="s">
        <v>9</v>
      </c>
      <c r="Y14" s="1">
        <f>IF(X14="N",0,IF(X14="NNE",22.5,IF(X14="NE",45,IF(X14="ENE",67.5,IF(X14="E",90,IF(X14="ESE",112.5,IF(X14="SE",135.5,IF(X14="SSE",157.5,IF(X14="S",180,IF(X14="SSW",202.5,IF(X14="SW",225,IF(X14="WSW",247.5,IF(X14="W",270,IF(X14="WNW",292.5,IF(X14="NW",315,IF(X14="NNW",337.5,"N/A"))))))))))))))))</f>
        <v>292.5</v>
      </c>
      <c r="Z14" s="1">
        <v>0.1</v>
      </c>
      <c r="AA14" s="1">
        <f>AC14*0.03937</f>
        <v>0.7874000000000001</v>
      </c>
      <c r="AB14" s="1">
        <f>Z14*25.4</f>
        <v>2.54</v>
      </c>
      <c r="AC14" s="1">
        <v>20</v>
      </c>
      <c r="AD14" s="1">
        <v>2</v>
      </c>
      <c r="AE14" s="1" t="s">
        <v>20</v>
      </c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">
        <v>43538</v>
      </c>
      <c r="B15" s="4">
        <v>0.33333333333333298</v>
      </c>
      <c r="C15" s="3">
        <v>0.625</v>
      </c>
      <c r="D15" s="1"/>
      <c r="E15" s="1">
        <v>4</v>
      </c>
      <c r="F15" s="1">
        <v>8</v>
      </c>
      <c r="G15" s="1">
        <f>INDEX('[1]Carta Psicrométrica'!B$3:AO$49,MATCH([1]datos!F43,'[1]Carta Psicrométrica'!A$3:A$49,0),MATCH([1]datos!E43,'[1]Carta Psicrométrica'!B$2:AO$2,0))</f>
        <v>30</v>
      </c>
      <c r="H15" s="1">
        <v>11</v>
      </c>
      <c r="I15" s="1">
        <v>6</v>
      </c>
      <c r="J15" s="1">
        <v>1024</v>
      </c>
      <c r="K15" s="1">
        <f>J15*0.75</f>
        <v>768</v>
      </c>
      <c r="L15" s="1">
        <v>10</v>
      </c>
      <c r="M15" s="1">
        <v>9</v>
      </c>
      <c r="N15" s="1">
        <v>11</v>
      </c>
      <c r="O15" s="1">
        <v>11</v>
      </c>
      <c r="P15" s="1">
        <v>11</v>
      </c>
      <c r="Q15" s="1">
        <v>86</v>
      </c>
      <c r="R15" s="1">
        <v>81</v>
      </c>
      <c r="S15" s="2">
        <f>IF(AB15=0,Q15-R15,Q15-(R15-AB15))</f>
        <v>5</v>
      </c>
      <c r="T15" s="1">
        <v>14</v>
      </c>
      <c r="U15" s="1">
        <v>5</v>
      </c>
      <c r="V15" s="1">
        <v>1</v>
      </c>
      <c r="W15" s="1" t="str">
        <f>IF(V15=0,"Calma",IF(V15=1,"Ventolina",IF(V15=2,"Brisa Suave",IF(V15=3,"Brisa Leve",IF(V15=4,"Brisa Moderada",IF(V15=5,"Brisa Fresca",IF(V15=6,"Brisa Fuerte",IF(V15=7,"Viento Fuerte",IF(V15=8,"Temporal",IF(V15=9,"Temporal Fuerte",IF(V15=10,"Temporal Violento",IF(V15=11,"Temporal Muy Violento",IF(V15=12,"Huracán","N/A")))))))))))))</f>
        <v>Ventolina</v>
      </c>
      <c r="X15" s="1" t="s">
        <v>9</v>
      </c>
      <c r="Y15" s="1">
        <f>IF(X15="N",0,IF(X15="NNE",22.5,IF(X15="NE",45,IF(X15="ENE",67.5,IF(X15="E",90,IF(X15="ESE",112.5,IF(X15="SE",135.5,IF(X15="SSE",157.5,IF(X15="S",180,IF(X15="SSW",202.5,IF(X15="SW",225,IF(X15="WSW",247.5,IF(X15="W",270,IF(X15="WNW",292.5,IF(X15="NW",315,IF(X15="NNW",337.5,"N/A"))))))))))))))))</f>
        <v>292.5</v>
      </c>
      <c r="Z15" s="1">
        <v>0</v>
      </c>
      <c r="AA15" s="1">
        <f>AC15*0.03937</f>
        <v>0</v>
      </c>
      <c r="AB15" s="1">
        <f>Z15*25.4</f>
        <v>0</v>
      </c>
      <c r="AC15" s="1">
        <v>0</v>
      </c>
      <c r="AD15" s="1">
        <v>5</v>
      </c>
      <c r="AE15" s="1" t="s">
        <v>19</v>
      </c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">
        <v>43539</v>
      </c>
      <c r="B16" s="4">
        <v>0.33333333333333298</v>
      </c>
      <c r="C16" s="3">
        <v>0.625</v>
      </c>
      <c r="D16" s="1"/>
      <c r="E16" s="1">
        <v>3</v>
      </c>
      <c r="F16" s="1">
        <v>6</v>
      </c>
      <c r="G16" s="1">
        <f>INDEX('[1]Carta Psicrométrica'!B$3:AO$49,MATCH([1]datos!F44,'[1]Carta Psicrométrica'!A$3:A$49,0),MATCH([1]datos!E44,'[1]Carta Psicrométrica'!B$2:AO$2,0))</f>
        <v>27</v>
      </c>
      <c r="H16" s="1">
        <v>12</v>
      </c>
      <c r="I16" s="1">
        <v>5</v>
      </c>
      <c r="J16" s="1">
        <v>1030</v>
      </c>
      <c r="K16" s="1">
        <f>J16*0.75</f>
        <v>772.5</v>
      </c>
      <c r="L16" s="1">
        <v>9</v>
      </c>
      <c r="M16" s="1">
        <v>9</v>
      </c>
      <c r="N16" s="1">
        <v>10</v>
      </c>
      <c r="O16" s="1">
        <v>11</v>
      </c>
      <c r="P16" s="1">
        <v>12</v>
      </c>
      <c r="Q16" s="1">
        <v>81</v>
      </c>
      <c r="R16" s="1">
        <v>74</v>
      </c>
      <c r="S16" s="2">
        <f>IF(AB16=0,Q16-R16,Q16-(R16-AB16))</f>
        <v>7</v>
      </c>
      <c r="T16" s="1">
        <v>20</v>
      </c>
      <c r="U16" s="1">
        <v>5</v>
      </c>
      <c r="V16" s="1">
        <v>4</v>
      </c>
      <c r="W16" s="1" t="str">
        <f>IF(V16=0,"Calma",IF(V16=1,"Ventolina",IF(V16=2,"Brisa Suave",IF(V16=3,"Brisa Leve",IF(V16=4,"Brisa Moderada",IF(V16=5,"Brisa Fresca",IF(V16=6,"Brisa Fuerte",IF(V16=7,"Viento Fuerte",IF(V16=8,"Temporal",IF(V16=9,"Temporal Fuerte",IF(V16=10,"Temporal Violento",IF(V16=11,"Temporal Muy Violento",IF(V16=12,"Huracán","N/A")))))))))))))</f>
        <v>Brisa Moderada</v>
      </c>
      <c r="X16" s="1" t="s">
        <v>8</v>
      </c>
      <c r="Y16" s="1">
        <f>IF(X16="N",0,IF(X16="NNE",22.5,IF(X16="NE",45,IF(X16="ENE",67.5,IF(X16="E",90,IF(X16="ESE",112.5,IF(X16="SE",135.5,IF(X16="SSE",157.5,IF(X16="S",180,IF(X16="SSW",202.5,IF(X16="SW",225,IF(X16="WSW",247.5,IF(X16="W",270,IF(X16="WNW",292.5,IF(X16="NW",315,IF(X16="NNW",337.5,"N/A"))))))))))))))))</f>
        <v>67.5</v>
      </c>
      <c r="Z16" s="1">
        <v>0</v>
      </c>
      <c r="AA16" s="1">
        <f>AC16*0.03937</f>
        <v>0</v>
      </c>
      <c r="AB16" s="1">
        <f>Z16*25.4</f>
        <v>0</v>
      </c>
      <c r="AC16" s="1">
        <v>0</v>
      </c>
      <c r="AD16" s="1">
        <v>7</v>
      </c>
      <c r="AE16" s="1" t="s">
        <v>18</v>
      </c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">
        <v>43540</v>
      </c>
      <c r="B17" s="4">
        <v>0.33333333333333298</v>
      </c>
      <c r="C17" s="3">
        <v>0.625</v>
      </c>
      <c r="D17" s="1"/>
      <c r="E17" s="1">
        <v>5</v>
      </c>
      <c r="F17" s="1">
        <v>11</v>
      </c>
      <c r="G17" s="1">
        <f>INDEX('[1]Carta Psicrométrica'!B$3:AO$49,MATCH([1]datos!F45,'[1]Carta Psicrométrica'!A$3:A$49,0),MATCH([1]datos!E45,'[1]Carta Psicrométrica'!B$2:AO$2,0))</f>
        <v>24</v>
      </c>
      <c r="H17" s="1">
        <v>11</v>
      </c>
      <c r="I17" s="1">
        <v>3</v>
      </c>
      <c r="J17" s="1">
        <v>1032</v>
      </c>
      <c r="K17" s="1">
        <f>J17*0.75</f>
        <v>774</v>
      </c>
      <c r="L17" s="1">
        <v>8</v>
      </c>
      <c r="M17" s="1">
        <v>8</v>
      </c>
      <c r="N17" s="1">
        <v>10</v>
      </c>
      <c r="O17" s="1">
        <v>11</v>
      </c>
      <c r="P17" s="1">
        <v>12</v>
      </c>
      <c r="Q17" s="1">
        <v>109</v>
      </c>
      <c r="R17" s="1">
        <v>104</v>
      </c>
      <c r="S17" s="2">
        <f>IF(AB17=0,Q17-R17,Q17-(R17-AB17))</f>
        <v>7.5400000000000063</v>
      </c>
      <c r="T17" s="1">
        <v>14</v>
      </c>
      <c r="U17" s="1">
        <v>6</v>
      </c>
      <c r="V17" s="1">
        <v>3</v>
      </c>
      <c r="W17" s="1" t="str">
        <f>IF(V17=0,"Calma",IF(V17=1,"Ventolina",IF(V17=2,"Brisa Suave",IF(V17=3,"Brisa Leve",IF(V17=4,"Brisa Moderada",IF(V17=5,"Brisa Fresca",IF(V17=6,"Brisa Fuerte",IF(V17=7,"Viento Fuerte",IF(V17=8,"Temporal",IF(V17=9,"Temporal Fuerte",IF(V17=10,"Temporal Violento",IF(V17=11,"Temporal Muy Violento",IF(V17=12,"Huracán","N/A")))))))))))))</f>
        <v>Brisa Leve</v>
      </c>
      <c r="X17" s="1" t="s">
        <v>3</v>
      </c>
      <c r="Y17" s="1">
        <f>IF(X17="N",0,IF(X17="NNE",22.5,IF(X17="NE",45,IF(X17="ENE",67.5,IF(X17="E",90,IF(X17="ESE",112.5,IF(X17="SE",135.5,IF(X17="SSE",157.5,IF(X17="S",180,IF(X17="SSW",202.5,IF(X17="SW",225,IF(X17="WSW",247.5,IF(X17="W",270,IF(X17="WNW",292.5,IF(X17="NW",315,IF(X17="NNW",337.5,"N/A"))))))))))))))))</f>
        <v>315</v>
      </c>
      <c r="Z17" s="1">
        <v>0.1</v>
      </c>
      <c r="AA17" s="1">
        <f>AC17*0.03937</f>
        <v>0.7874000000000001</v>
      </c>
      <c r="AB17" s="1">
        <f>Z17*25.4</f>
        <v>2.54</v>
      </c>
      <c r="AC17" s="1">
        <v>20</v>
      </c>
      <c r="AD17" s="1">
        <v>8</v>
      </c>
      <c r="AE17" s="1" t="s">
        <v>17</v>
      </c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">
        <v>43541</v>
      </c>
      <c r="B18" s="4">
        <v>0.33333333333333298</v>
      </c>
      <c r="C18" s="3">
        <v>0.625</v>
      </c>
      <c r="D18" s="1"/>
      <c r="E18" s="1">
        <v>6</v>
      </c>
      <c r="F18" s="1">
        <v>7</v>
      </c>
      <c r="G18" s="1">
        <f>INDEX('[1]Carta Psicrométrica'!B$3:AO$49,MATCH([1]datos!F46,'[1]Carta Psicrométrica'!A$3:A$49,0),MATCH([1]datos!E46,'[1]Carta Psicrométrica'!B$2:AO$2,0))</f>
        <v>12</v>
      </c>
      <c r="H18" s="1">
        <v>12</v>
      </c>
      <c r="I18" s="1">
        <v>4</v>
      </c>
      <c r="J18" s="1">
        <v>1031</v>
      </c>
      <c r="K18" s="1">
        <f>J18*0.75</f>
        <v>773.25</v>
      </c>
      <c r="L18" s="1">
        <v>8</v>
      </c>
      <c r="M18" s="1">
        <v>8</v>
      </c>
      <c r="N18" s="1">
        <v>10</v>
      </c>
      <c r="O18" s="1">
        <v>11</v>
      </c>
      <c r="P18" s="1">
        <v>12</v>
      </c>
      <c r="Q18" s="1">
        <v>104</v>
      </c>
      <c r="R18" s="1">
        <v>100</v>
      </c>
      <c r="S18" s="2">
        <f>IF(AB18=0,Q18-R18,Q18-(R18-AB18))</f>
        <v>4</v>
      </c>
      <c r="T18" s="1">
        <v>19</v>
      </c>
      <c r="U18" s="1">
        <v>5</v>
      </c>
      <c r="V18" s="1">
        <v>2</v>
      </c>
      <c r="W18" s="1" t="str">
        <f>IF(V18=0,"Calma",IF(V18=1,"Ventolina",IF(V18=2,"Brisa Suave",IF(V18=3,"Brisa Leve",IF(V18=4,"Brisa Moderada",IF(V18=5,"Brisa Fresca",IF(V18=6,"Brisa Fuerte",IF(V18=7,"Viento Fuerte",IF(V18=8,"Temporal",IF(V18=9,"Temporal Fuerte",IF(V18=10,"Temporal Violento",IF(V18=11,"Temporal Muy Violento",IF(V18=12,"Huracán","N/A")))))))))))))</f>
        <v>Brisa Suave</v>
      </c>
      <c r="X18" s="1" t="s">
        <v>16</v>
      </c>
      <c r="Y18" s="1">
        <f>IF(X18="N",0,IF(X18="NNE",22.5,IF(X18="NE",45,IF(X18="ENE",67.5,IF(X18="E",90,IF(X18="ESE",112.5,IF(X18="SE",135.5,IF(X18="SSE",157.5,IF(X18="S",180,IF(X18="SSW",202.5,IF(X18="SW",225,IF(X18="WSW",247.5,IF(X18="W",270,IF(X18="WNW",292.5,IF(X18="NW",315,IF(X18="NNW",337.5,"N/A"))))))))))))))))</f>
        <v>0</v>
      </c>
      <c r="Z18" s="1">
        <v>0</v>
      </c>
      <c r="AA18" s="1">
        <f>AC18*0.03937</f>
        <v>0</v>
      </c>
      <c r="AB18" s="1">
        <f>Z18*25.4</f>
        <v>0</v>
      </c>
      <c r="AC18" s="1">
        <v>0</v>
      </c>
      <c r="AD18" s="1">
        <v>0</v>
      </c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">
        <v>43542</v>
      </c>
      <c r="B19" s="4">
        <v>0.33333333333333298</v>
      </c>
      <c r="C19" s="3">
        <v>0.625</v>
      </c>
      <c r="D19" s="1"/>
      <c r="E19" s="1">
        <v>6</v>
      </c>
      <c r="F19" s="1">
        <v>10</v>
      </c>
      <c r="G19" s="1">
        <f>INDEX('[1]Carta Psicrométrica'!B$3:AO$49,MATCH([1]datos!F47,'[1]Carta Psicrométrica'!A$3:A$49,0),MATCH([1]datos!E47,'[1]Carta Psicrométrica'!B$2:AO$2,0))</f>
        <v>0</v>
      </c>
      <c r="H19" s="1">
        <v>21</v>
      </c>
      <c r="I19" s="1">
        <v>4</v>
      </c>
      <c r="J19" s="1">
        <v>1030</v>
      </c>
      <c r="K19" s="1">
        <f>J19*0.75</f>
        <v>772.5</v>
      </c>
      <c r="L19" s="1">
        <v>9</v>
      </c>
      <c r="M19" s="1">
        <v>8</v>
      </c>
      <c r="N19" s="1">
        <v>10</v>
      </c>
      <c r="O19" s="1">
        <v>11</v>
      </c>
      <c r="P19" s="1">
        <v>12</v>
      </c>
      <c r="Q19" s="1">
        <v>100</v>
      </c>
      <c r="R19" s="1">
        <v>98</v>
      </c>
      <c r="S19" s="2">
        <f>IF(AB19=0,Q19-R19,Q19-(R19-AB19))</f>
        <v>2</v>
      </c>
      <c r="T19" s="1">
        <v>20</v>
      </c>
      <c r="U19" s="1">
        <v>4</v>
      </c>
      <c r="V19" s="1">
        <v>0</v>
      </c>
      <c r="W19" s="1" t="str">
        <f>IF(V19=0,"Calma",IF(V19=1,"Ventolina",IF(V19=2,"Brisa Suave",IF(V19=3,"Brisa Leve",IF(V19=4,"Brisa Moderada",IF(V19=5,"Brisa Fresca",IF(V19=6,"Brisa Fuerte",IF(V19=7,"Viento Fuerte",IF(V19=8,"Temporal",IF(V19=9,"Temporal Fuerte",IF(V19=10,"Temporal Violento",IF(V19=11,"Temporal Muy Violento",IF(V19=12,"Huracán","N/A")))))))))))))</f>
        <v>Calma</v>
      </c>
      <c r="X19" s="1" t="s">
        <v>15</v>
      </c>
      <c r="Y19" s="1">
        <f>IF(X19="N",0,IF(X19="NNE",22.5,IF(X19="NE",45,IF(X19="ENE",67.5,IF(X19="E",90,IF(X19="ESE",112.5,IF(X19="SE",135.5,IF(X19="SSE",157.5,IF(X19="S",180,IF(X19="SSW",202.5,IF(X19="SW",225,IF(X19="WSW",247.5,IF(X19="W",270,IF(X19="WNW",292.5,IF(X19="NW",315,IF(X19="NNW",337.5,"N/A"))))))))))))))))</f>
        <v>202.5</v>
      </c>
      <c r="Z19" s="1">
        <v>0</v>
      </c>
      <c r="AA19" s="1">
        <f>AC19*0.03937</f>
        <v>0</v>
      </c>
      <c r="AB19" s="1">
        <f>Z19*25.4</f>
        <v>0</v>
      </c>
      <c r="AC19" s="1">
        <v>0</v>
      </c>
      <c r="AD19" s="1">
        <v>7</v>
      </c>
      <c r="AE19" s="1" t="s">
        <v>14</v>
      </c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5">
        <v>43543</v>
      </c>
      <c r="B20" s="4">
        <v>0.33333333333333298</v>
      </c>
      <c r="C20" s="3">
        <v>0.625</v>
      </c>
      <c r="D20" s="1"/>
      <c r="E20" s="1">
        <v>5</v>
      </c>
      <c r="F20" s="1">
        <v>7</v>
      </c>
      <c r="G20" s="1">
        <f>INDEX('[1]Carta Psicrométrica'!B$3:AO$49,MATCH([1]datos!F48,'[1]Carta Psicrométrica'!A$3:A$49,0),MATCH([1]datos!E48,'[1]Carta Psicrométrica'!B$2:AO$2,0))</f>
        <v>57</v>
      </c>
      <c r="H20" s="1">
        <v>21</v>
      </c>
      <c r="I20" s="1">
        <v>5</v>
      </c>
      <c r="J20" s="1">
        <v>1030</v>
      </c>
      <c r="K20" s="1">
        <f>J20*0.75</f>
        <v>772.5</v>
      </c>
      <c r="L20" s="1">
        <v>9</v>
      </c>
      <c r="M20" s="1">
        <v>9</v>
      </c>
      <c r="N20" s="1">
        <v>10</v>
      </c>
      <c r="O20" s="1">
        <v>11</v>
      </c>
      <c r="P20" s="1">
        <v>13</v>
      </c>
      <c r="Q20" s="1">
        <v>98</v>
      </c>
      <c r="R20" s="1">
        <v>95</v>
      </c>
      <c r="S20" s="2">
        <f>IF(AB20=0,Q20-R20,Q20-(R20-AB20))</f>
        <v>3</v>
      </c>
      <c r="T20" s="1">
        <v>20</v>
      </c>
      <c r="U20" s="1">
        <v>5</v>
      </c>
      <c r="V20" s="1">
        <v>0</v>
      </c>
      <c r="W20" s="1" t="str">
        <f>IF(V20=0,"Calma",IF(V20=1,"Ventolina",IF(V20=2,"Brisa Suave",IF(V20=3,"Brisa Leve",IF(V20=4,"Brisa Moderada",IF(V20=5,"Brisa Fresca",IF(V20=6,"Brisa Fuerte",IF(V20=7,"Viento Fuerte",IF(V20=8,"Temporal",IF(V20=9,"Temporal Fuerte",IF(V20=10,"Temporal Violento",IF(V20=11,"Temporal Muy Violento",IF(V20=12,"Huracán","N/A")))))))))))))</f>
        <v>Calma</v>
      </c>
      <c r="X20" s="1" t="s">
        <v>13</v>
      </c>
      <c r="Y20" s="1">
        <f>IF(X20="N",0,IF(X20="NNE",22.5,IF(X20="NE",45,IF(X20="ENE",67.5,IF(X20="E",90,IF(X20="ESE",112.5,IF(X20="SE",135.5,IF(X20="SSE",157.5,IF(X20="S",180,IF(X20="SSW",202.5,IF(X20="SW",225,IF(X20="WSW",247.5,IF(X20="W",270,IF(X20="WNW",292.5,IF(X20="NW",315,IF(X20="NNW",337.5,"N/A"))))))))))))))))</f>
        <v>135.5</v>
      </c>
      <c r="Z20" s="1">
        <v>0</v>
      </c>
      <c r="AA20" s="1">
        <f>AC20*0.03937</f>
        <v>0</v>
      </c>
      <c r="AB20" s="1">
        <f>Z20*25.4</f>
        <v>0</v>
      </c>
      <c r="AC20" s="1">
        <v>0</v>
      </c>
      <c r="AD20" s="1">
        <v>0</v>
      </c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5">
        <v>43544</v>
      </c>
      <c r="B21" s="4">
        <v>0.33333333333333298</v>
      </c>
      <c r="C21" s="3">
        <v>0.625</v>
      </c>
      <c r="D21" s="1"/>
      <c r="E21" s="1">
        <v>8</v>
      </c>
      <c r="F21" s="1">
        <v>11</v>
      </c>
      <c r="G21" s="1">
        <f>INDEX('[1]Carta Psicrométrica'!B$3:AO$49,MATCH([1]datos!F49,'[1]Carta Psicrométrica'!A$3:A$49,0),MATCH([1]datos!E49,'[1]Carta Psicrométrica'!B$2:AO$2,0))</f>
        <v>57</v>
      </c>
      <c r="H21" s="1">
        <v>25</v>
      </c>
      <c r="I21" s="1">
        <v>8</v>
      </c>
      <c r="J21" s="1">
        <v>1027</v>
      </c>
      <c r="K21" s="1">
        <f>J21*0.75</f>
        <v>770.25</v>
      </c>
      <c r="L21" s="1">
        <v>9</v>
      </c>
      <c r="M21" s="1">
        <v>9</v>
      </c>
      <c r="N21" s="1">
        <v>11</v>
      </c>
      <c r="O21" s="1">
        <v>11</v>
      </c>
      <c r="P21" s="1">
        <v>12</v>
      </c>
      <c r="Q21" s="1">
        <v>95</v>
      </c>
      <c r="R21" s="1">
        <v>89</v>
      </c>
      <c r="S21" s="2">
        <f>IF(AB21=0,Q21-R21,Q21-(R21-AB21))</f>
        <v>6</v>
      </c>
      <c r="T21" s="1">
        <v>22</v>
      </c>
      <c r="U21" s="1">
        <v>8</v>
      </c>
      <c r="V21" s="1">
        <v>2</v>
      </c>
      <c r="W21" s="1" t="str">
        <f>IF(V21=0,"Calma",IF(V21=1,"Ventolina",IF(V21=2,"Brisa Suave",IF(V21=3,"Brisa Leve",IF(V21=4,"Brisa Moderada",IF(V21=5,"Brisa Fresca",IF(V21=6,"Brisa Fuerte",IF(V21=7,"Viento Fuerte",IF(V21=8,"Temporal",IF(V21=9,"Temporal Fuerte",IF(V21=10,"Temporal Violento",IF(V21=11,"Temporal Muy Violento",IF(V21=12,"Huracán","N/A")))))))))))))</f>
        <v>Brisa Suave</v>
      </c>
      <c r="X21" s="1" t="s">
        <v>12</v>
      </c>
      <c r="Y21" s="1">
        <f>IF(X21="N",0,IF(X21="NNE",22.5,IF(X21="NE",45,IF(X21="ENE",67.5,IF(X21="E",90,IF(X21="ESE",112.5,IF(X21="SE",135.5,IF(X21="SSE",157.5,IF(X21="S",180,IF(X21="SSW",202.5,IF(X21="SW",225,IF(X21="WSW",247.5,IF(X21="W",270,IF(X21="WNW",292.5,IF(X21="NW",315,IF(X21="NNW",337.5,"N/A"))))))))))))))))</f>
        <v>157.5</v>
      </c>
      <c r="Z21" s="1">
        <v>0</v>
      </c>
      <c r="AA21" s="1">
        <f>AC21*0.03937</f>
        <v>0</v>
      </c>
      <c r="AB21" s="1">
        <f>Z21*25.4</f>
        <v>0</v>
      </c>
      <c r="AC21" s="1">
        <v>0</v>
      </c>
      <c r="AD21" s="1">
        <v>0</v>
      </c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5">
        <v>43545</v>
      </c>
      <c r="B22" s="4">
        <v>0.33333333333333298</v>
      </c>
      <c r="C22" s="3">
        <v>0.625</v>
      </c>
      <c r="D22" s="1"/>
      <c r="E22" s="1">
        <v>10</v>
      </c>
      <c r="F22" s="1">
        <v>11</v>
      </c>
      <c r="G22" s="1">
        <f>INDEX('[1]Carta Psicrométrica'!B$3:AO$49,MATCH([1]datos!F50,'[1]Carta Psicrométrica'!A$3:A$49,0),MATCH([1]datos!E50,'[1]Carta Psicrométrica'!B$2:AO$2,0))</f>
        <v>25</v>
      </c>
      <c r="H22" s="1">
        <v>12</v>
      </c>
      <c r="I22" s="1">
        <v>10</v>
      </c>
      <c r="J22" s="1">
        <v>1027</v>
      </c>
      <c r="K22" s="1">
        <f>J22*0.75</f>
        <v>770.25</v>
      </c>
      <c r="L22" s="1">
        <v>10</v>
      </c>
      <c r="M22" s="1">
        <v>10</v>
      </c>
      <c r="N22" s="1">
        <v>11</v>
      </c>
      <c r="O22" s="1">
        <v>11</v>
      </c>
      <c r="P22" s="1">
        <v>12</v>
      </c>
      <c r="Q22" s="1">
        <v>89</v>
      </c>
      <c r="R22" s="1">
        <v>85</v>
      </c>
      <c r="S22" s="2">
        <f>IF(AB22=0,Q22-R22,Q22-(R22-AB22))</f>
        <v>4</v>
      </c>
      <c r="T22" s="1">
        <v>22</v>
      </c>
      <c r="U22" s="1">
        <v>12</v>
      </c>
      <c r="V22" s="1">
        <v>2</v>
      </c>
      <c r="W22" s="1" t="str">
        <f>IF(V22=0,"Calma",IF(V22=1,"Ventolina",IF(V22=2,"Brisa Suave",IF(V22=3,"Brisa Leve",IF(V22=4,"Brisa Moderada",IF(V22=5,"Brisa Fresca",IF(V22=6,"Brisa Fuerte",IF(V22=7,"Viento Fuerte",IF(V22=8,"Temporal",IF(V22=9,"Temporal Fuerte",IF(V22=10,"Temporal Violento",IF(V22=11,"Temporal Muy Violento",IF(V22=12,"Huracán","N/A")))))))))))))</f>
        <v>Brisa Suave</v>
      </c>
      <c r="X22" s="1" t="s">
        <v>11</v>
      </c>
      <c r="Y22" s="1">
        <f>IF(X22="N",0,IF(X22="NNE",22.5,IF(X22="NE",45,IF(X22="ENE",67.5,IF(X22="E",90,IF(X22="ESE",112.5,IF(X22="SE",135.5,IF(X22="SSE",157.5,IF(X22="S",180,IF(X22="SSW",202.5,IF(X22="SW",225,IF(X22="WSW",247.5,IF(X22="W",270,IF(X22="WNW",292.5,IF(X22="NW",315,IF(X22="NNW",337.5,"N/A"))))))))))))))))</f>
        <v>45</v>
      </c>
      <c r="Z22" s="1">
        <v>0</v>
      </c>
      <c r="AA22" s="1">
        <f>AC22*0.03937</f>
        <v>0</v>
      </c>
      <c r="AB22" s="1">
        <f>Z22*25.4</f>
        <v>0</v>
      </c>
      <c r="AC22" s="1">
        <v>0</v>
      </c>
      <c r="AD22" s="1">
        <v>3</v>
      </c>
      <c r="AE22" s="1" t="s">
        <v>10</v>
      </c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">
        <v>43546</v>
      </c>
      <c r="B23" s="4">
        <v>0.33333333333333298</v>
      </c>
      <c r="C23" s="3">
        <v>0.625</v>
      </c>
      <c r="D23" s="1"/>
      <c r="E23" s="1">
        <v>10</v>
      </c>
      <c r="F23" s="1">
        <v>13</v>
      </c>
      <c r="G23" s="1">
        <f>INDEX('[1]Carta Psicrométrica'!B$3:AO$49,MATCH([1]datos!F51,'[1]Carta Psicrométrica'!A$3:A$49,0),MATCH([1]datos!E51,'[1]Carta Psicrométrica'!B$2:AO$2,0))</f>
        <v>27</v>
      </c>
      <c r="H23" s="1">
        <v>21</v>
      </c>
      <c r="I23" s="1">
        <v>10</v>
      </c>
      <c r="J23" s="1">
        <v>1020</v>
      </c>
      <c r="K23" s="1">
        <f>J23*0.75</f>
        <v>765</v>
      </c>
      <c r="L23" s="1">
        <v>12</v>
      </c>
      <c r="M23" s="1">
        <v>11</v>
      </c>
      <c r="N23" s="1">
        <v>12</v>
      </c>
      <c r="O23" s="1">
        <v>11</v>
      </c>
      <c r="P23" s="1">
        <v>12</v>
      </c>
      <c r="Q23" s="1">
        <v>85</v>
      </c>
      <c r="R23" s="1">
        <v>80</v>
      </c>
      <c r="S23" s="2">
        <v>5</v>
      </c>
      <c r="T23" s="1">
        <v>25</v>
      </c>
      <c r="U23" s="1">
        <v>11</v>
      </c>
      <c r="V23" s="1">
        <v>0</v>
      </c>
      <c r="W23" s="1" t="str">
        <f>IF(V23=0,"Calma",IF(V23=1,"Ventolina",IF(V23=2,"Brisa Suave",IF(V23=3,"Brisa Leve",IF(V23=4,"Brisa Moderada",IF(V23=5,"Brisa Fresca",IF(V23=6,"Brisa Fuerte",IF(V23=7,"Viento Fuerte",IF(V23=8,"Temporal",IF(V23=9,"Temporal Fuerte",IF(V23=10,"Temporal Violento",IF(V23=11,"Temporal Muy Violento",IF(V23=12,"Huracán","N/A")))))))))))))</f>
        <v>Calma</v>
      </c>
      <c r="X23" s="1" t="s">
        <v>8</v>
      </c>
      <c r="Y23" s="1">
        <f>IF(X23="N",0,IF(X23="NNE",22.5,IF(X23="NE",45,IF(X23="ENE",67.5,IF(X23="E",90,IF(X23="ESE",112.5,IF(X23="SE",135.5,IF(X23="SSE",157.5,IF(X23="S",180,IF(X23="SSW",202.5,IF(X23="SW",225,IF(X23="WSW",247.5,IF(X23="W",270,IF(X23="WNW",292.5,IF(X23="NW",315,IF(X23="NNW",337.5,"N/A"))))))))))))))))</f>
        <v>67.5</v>
      </c>
      <c r="Z23" s="1">
        <v>0</v>
      </c>
      <c r="AA23" s="1">
        <f>AC23*0.03937</f>
        <v>0</v>
      </c>
      <c r="AB23" s="1">
        <f>Z23*25.4</f>
        <v>0</v>
      </c>
      <c r="AC23" s="1">
        <v>0</v>
      </c>
      <c r="AD23" s="1">
        <v>0</v>
      </c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5">
        <v>43547</v>
      </c>
      <c r="B24" s="4">
        <v>0.33333333333333298</v>
      </c>
      <c r="C24" s="3">
        <v>0.625</v>
      </c>
      <c r="D24" s="1"/>
      <c r="E24" s="1">
        <v>7</v>
      </c>
      <c r="F24" s="1">
        <v>11</v>
      </c>
      <c r="G24" s="1">
        <f>INDEX('[1]Carta Psicrométrica'!B$3:AO$49,MATCH([1]datos!F52,'[1]Carta Psicrométrica'!A$3:A$49,0),MATCH([1]datos!E52,'[1]Carta Psicrométrica'!B$2:AO$2,0))</f>
        <v>19</v>
      </c>
      <c r="H24" s="1">
        <v>23</v>
      </c>
      <c r="I24" s="1">
        <v>11</v>
      </c>
      <c r="J24" s="1">
        <v>1025</v>
      </c>
      <c r="K24" s="1">
        <f>J24*0.75</f>
        <v>768.75</v>
      </c>
      <c r="L24" s="1">
        <v>11</v>
      </c>
      <c r="M24" s="1">
        <v>11</v>
      </c>
      <c r="N24" s="1">
        <v>8</v>
      </c>
      <c r="O24" s="1">
        <v>12</v>
      </c>
      <c r="P24" s="1">
        <v>12</v>
      </c>
      <c r="Q24" s="1">
        <v>106</v>
      </c>
      <c r="R24" s="1">
        <v>100</v>
      </c>
      <c r="S24" s="2">
        <f>IF(AB24=0,Q24-R24,Q24-(R24-AB24))</f>
        <v>6</v>
      </c>
      <c r="T24" s="1">
        <v>23</v>
      </c>
      <c r="U24" s="1">
        <v>10</v>
      </c>
      <c r="V24" s="1">
        <v>0</v>
      </c>
      <c r="W24" s="1" t="str">
        <f>IF(V24=0,"Calma",IF(V24=1,"Ventolina",IF(V24=2,"Brisa Suave",IF(V24=3,"Brisa Leve",IF(V24=4,"Brisa Moderada",IF(V24=5,"Brisa Fresca",IF(V24=6,"Brisa Fuerte",IF(V24=7,"Viento Fuerte",IF(V24=8,"Temporal",IF(V24=9,"Temporal Fuerte",IF(V24=10,"Temporal Violento",IF(V24=11,"Temporal Muy Violento",IF(V24=12,"Huracán","N/A")))))))))))))</f>
        <v>Calma</v>
      </c>
      <c r="X24" s="1" t="s">
        <v>9</v>
      </c>
      <c r="Y24" s="1">
        <f>IF(X24="N",0,IF(X24="NNE",22.5,IF(X24="NE",45,IF(X24="ENE",67.5,IF(X24="E",90,IF(X24="ESE",112.5,IF(X24="SE",135.5,IF(X24="SSE",157.5,IF(X24="S",180,IF(X24="SSW",202.5,IF(X24="SW",225,IF(X24="WSW",247.5,IF(X24="W",270,IF(X24="WNW",292.5,IF(X24="NW",315,IF(X24="NNW",337.5,"N/A"))))))))))))))))</f>
        <v>292.5</v>
      </c>
      <c r="Z24" s="1">
        <v>0</v>
      </c>
      <c r="AA24" s="1">
        <f>AC24*0.03937</f>
        <v>0</v>
      </c>
      <c r="AB24" s="1">
        <f>Z24*25.4</f>
        <v>0</v>
      </c>
      <c r="AC24" s="1">
        <v>0</v>
      </c>
      <c r="AD24" s="1">
        <v>0</v>
      </c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5">
        <v>43548</v>
      </c>
      <c r="B25" s="4">
        <v>0.33333333333333298</v>
      </c>
      <c r="C25" s="3">
        <v>0.625</v>
      </c>
      <c r="D25" s="1"/>
      <c r="E25" s="1">
        <v>8</v>
      </c>
      <c r="F25" s="1">
        <v>14</v>
      </c>
      <c r="G25" s="1">
        <f>INDEX('[1]Carta Psicrométrica'!B$3:AO$49,MATCH([1]datos!F53,'[1]Carta Psicrométrica'!A$3:A$49,0),MATCH([1]datos!E53,'[1]Carta Psicrométrica'!B$2:AO$2,0))</f>
        <v>6</v>
      </c>
      <c r="H25" s="1">
        <v>22</v>
      </c>
      <c r="I25" s="1">
        <v>13</v>
      </c>
      <c r="J25" s="1">
        <v>1026</v>
      </c>
      <c r="K25" s="1">
        <f>J25*0.75</f>
        <v>769.5</v>
      </c>
      <c r="L25" s="1">
        <v>11</v>
      </c>
      <c r="M25" s="1">
        <v>11</v>
      </c>
      <c r="N25" s="1">
        <v>13</v>
      </c>
      <c r="O25" s="1">
        <v>12</v>
      </c>
      <c r="P25" s="1">
        <v>12</v>
      </c>
      <c r="Q25" s="1">
        <v>100</v>
      </c>
      <c r="R25" s="1">
        <v>94</v>
      </c>
      <c r="S25" s="2">
        <f>IF(AB25=0,Q25-R25,Q25-(R25-AB25))</f>
        <v>6</v>
      </c>
      <c r="T25" s="1">
        <v>21</v>
      </c>
      <c r="U25" s="1">
        <v>10</v>
      </c>
      <c r="V25" s="1">
        <v>0</v>
      </c>
      <c r="W25" s="1" t="str">
        <f>IF(V25=0,"Calma",IF(V25=1,"Ventolina",IF(V25=2,"Brisa Suave",IF(V25=3,"Brisa Leve",IF(V25=4,"Brisa Moderada",IF(V25=5,"Brisa Fresca",IF(V25=6,"Brisa Fuerte",IF(V25=7,"Viento Fuerte",IF(V25=8,"Temporal",IF(V25=9,"Temporal Fuerte",IF(V25=10,"Temporal Violento",IF(V25=11,"Temporal Muy Violento",IF(V25=12,"Huracán","N/A")))))))))))))</f>
        <v>Calma</v>
      </c>
      <c r="X25" s="1" t="s">
        <v>9</v>
      </c>
      <c r="Y25" s="1">
        <f>IF(X25="N",0,IF(X25="NNE",22.5,IF(X25="NE",45,IF(X25="ENE",67.5,IF(X25="E",90,IF(X25="ESE",112.5,IF(X25="SE",135.5,IF(X25="SSE",157.5,IF(X25="S",180,IF(X25="SSW",202.5,IF(X25="SW",225,IF(X25="WSW",247.5,IF(X25="W",270,IF(X25="WNW",292.5,IF(X25="NW",315,IF(X25="NNW",337.5,"N/A"))))))))))))))))</f>
        <v>292.5</v>
      </c>
      <c r="Z25" s="1">
        <v>0</v>
      </c>
      <c r="AA25" s="1">
        <f>AC25*0.03937</f>
        <v>0</v>
      </c>
      <c r="AB25" s="1">
        <f>Z25*25.4</f>
        <v>0</v>
      </c>
      <c r="AC25" s="1">
        <v>0</v>
      </c>
      <c r="AD25" s="1">
        <v>0</v>
      </c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5">
        <v>43549</v>
      </c>
      <c r="B26" s="4">
        <v>0.33333333333333298</v>
      </c>
      <c r="C26" s="3">
        <v>0.625</v>
      </c>
      <c r="D26" s="1"/>
      <c r="E26" s="1">
        <v>8</v>
      </c>
      <c r="F26" s="1">
        <v>12</v>
      </c>
      <c r="G26" s="1">
        <f>INDEX('[1]Carta Psicrométrica'!B$3:AO$49,MATCH([1]datos!F54,'[1]Carta Psicrométrica'!A$3:A$49,0),MATCH([1]datos!E54,'[1]Carta Psicrométrica'!B$2:AO$2,0))</f>
        <v>12</v>
      </c>
      <c r="H26" s="1">
        <v>21</v>
      </c>
      <c r="I26" s="1">
        <v>11</v>
      </c>
      <c r="J26" s="1">
        <v>1028</v>
      </c>
      <c r="K26" s="1">
        <f>J26*0.75</f>
        <v>771</v>
      </c>
      <c r="L26" s="1">
        <v>11</v>
      </c>
      <c r="M26" s="1">
        <v>11</v>
      </c>
      <c r="N26" s="1">
        <v>13</v>
      </c>
      <c r="O26" s="1">
        <v>12</v>
      </c>
      <c r="P26" s="1">
        <v>13</v>
      </c>
      <c r="Q26" s="1">
        <v>94</v>
      </c>
      <c r="R26" s="1">
        <v>85</v>
      </c>
      <c r="S26" s="2">
        <f>IF(AB26=0,Q26-R26,Q26-(R26-AB26))</f>
        <v>9</v>
      </c>
      <c r="T26" s="1">
        <v>22</v>
      </c>
      <c r="U26" s="1">
        <v>11</v>
      </c>
      <c r="V26" s="1">
        <v>0</v>
      </c>
      <c r="W26" s="1" t="str">
        <f>IF(V26=0,"Calma",IF(V26=1,"Ventolina",IF(V26=2,"Brisa Suave",IF(V26=3,"Brisa Leve",IF(V26=4,"Brisa Moderada",IF(V26=5,"Brisa Fresca",IF(V26=6,"Brisa Fuerte",IF(V26=7,"Viento Fuerte",IF(V26=8,"Temporal",IF(V26=9,"Temporal Fuerte",IF(V26=10,"Temporal Violento",IF(V26=11,"Temporal Muy Violento",IF(V26=12,"Huracán","N/A")))))))))))))</f>
        <v>Calma</v>
      </c>
      <c r="X26" s="1" t="s">
        <v>9</v>
      </c>
      <c r="Y26" s="1">
        <f>IF(X26="N",0,IF(X26="NNE",22.5,IF(X26="NE",45,IF(X26="ENE",67.5,IF(X26="E",90,IF(X26="ESE",112.5,IF(X26="SE",135.5,IF(X26="SSE",157.5,IF(X26="S",180,IF(X26="SSW",202.5,IF(X26="SW",225,IF(X26="WSW",247.5,IF(X26="W",270,IF(X26="WNW",292.5,IF(X26="NW",315,IF(X26="NNW",337.5,"N/A"))))))))))))))))</f>
        <v>292.5</v>
      </c>
      <c r="Z26" s="1">
        <v>0</v>
      </c>
      <c r="AA26" s="1">
        <f>AC26*0.03937</f>
        <v>0</v>
      </c>
      <c r="AB26" s="1">
        <f>Z26*25.4</f>
        <v>0</v>
      </c>
      <c r="AC26" s="1">
        <v>0</v>
      </c>
      <c r="AD26" s="1">
        <v>5</v>
      </c>
      <c r="AE26" s="1" t="s">
        <v>5</v>
      </c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5">
        <v>43550</v>
      </c>
      <c r="B27" s="4">
        <v>0.33333333333333298</v>
      </c>
      <c r="C27" s="3">
        <v>0.625</v>
      </c>
      <c r="D27" s="1"/>
      <c r="E27" s="1">
        <v>12</v>
      </c>
      <c r="F27" s="1">
        <v>17</v>
      </c>
      <c r="G27" s="1">
        <f>INDEX('[1]Carta Psicrométrica'!B$3:AO$49,MATCH([1]datos!F55,'[1]Carta Psicrométrica'!A$3:A$49,0),MATCH([1]datos!E55,'[1]Carta Psicrométrica'!B$2:AO$2,0))</f>
        <v>41</v>
      </c>
      <c r="H27" s="1">
        <v>30</v>
      </c>
      <c r="I27" s="1">
        <v>22</v>
      </c>
      <c r="J27" s="1">
        <v>1026</v>
      </c>
      <c r="K27" s="1">
        <v>770</v>
      </c>
      <c r="L27" s="1">
        <v>13</v>
      </c>
      <c r="M27" s="1">
        <v>11</v>
      </c>
      <c r="N27" s="1">
        <v>14</v>
      </c>
      <c r="O27" s="1">
        <v>13</v>
      </c>
      <c r="P27" s="1">
        <v>12</v>
      </c>
      <c r="Q27" s="1">
        <v>85</v>
      </c>
      <c r="R27" s="1">
        <v>80</v>
      </c>
      <c r="S27" s="2">
        <f>IF(AB27=0,Q27-R27,Q27-(R27-AB27))</f>
        <v>5</v>
      </c>
      <c r="T27" s="1">
        <v>25</v>
      </c>
      <c r="U27" s="1">
        <v>11</v>
      </c>
      <c r="V27" s="1">
        <v>0</v>
      </c>
      <c r="W27" s="1" t="str">
        <f>IF(V27=0,"Calma",IF(V27=1,"Ventolina",IF(V27=2,"Brisa Suave",IF(V27=3,"Brisa Leve",IF(V27=4,"Brisa Moderada",IF(V27=5,"Brisa Fresca",IF(V27=6,"Brisa Fuerte",IF(V27=7,"Viento Fuerte",IF(V27=8,"Temporal",IF(V27=9,"Temporal Fuerte",IF(V27=10,"Temporal Violento",IF(V27=11,"Temporal Muy Violento",IF(V27=12,"Huracán","N/A")))))))))))))</f>
        <v>Calma</v>
      </c>
      <c r="X27" s="1" t="s">
        <v>9</v>
      </c>
      <c r="Y27" s="1">
        <f>IF(X27="N",0,IF(X27="NNE",22.5,IF(X27="NE",45,IF(X27="ENE",67.5,IF(X27="E",90,IF(X27="ESE",112.5,IF(X27="SE",135.5,IF(X27="SSE",157.5,IF(X27="S",180,IF(X27="SSW",202.5,IF(X27="SW",225,IF(X27="WSW",247.5,IF(X27="W",270,IF(X27="WNW",292.5,IF(X27="NW",315,IF(X27="NNW",337.5,"N/A"))))))))))))))))</f>
        <v>292.5</v>
      </c>
      <c r="Z27" s="1">
        <v>0</v>
      </c>
      <c r="AA27" s="1">
        <f>AC27*0.03937</f>
        <v>0</v>
      </c>
      <c r="AB27" s="1">
        <f>Z27*25.4</f>
        <v>0</v>
      </c>
      <c r="AC27" s="1">
        <v>0</v>
      </c>
      <c r="AD27" s="1">
        <v>6</v>
      </c>
      <c r="AE27" s="1" t="s">
        <v>2</v>
      </c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5">
        <v>43551</v>
      </c>
      <c r="B28" s="4">
        <v>0.33333333333333298</v>
      </c>
      <c r="C28" s="3">
        <v>0.625</v>
      </c>
      <c r="D28" s="1"/>
      <c r="E28" s="1">
        <v>15</v>
      </c>
      <c r="F28" s="1">
        <v>17</v>
      </c>
      <c r="G28" s="1">
        <f>INDEX('[1]Carta Psicrométrica'!B$3:AO$49,MATCH([1]datos!F56,'[1]Carta Psicrométrica'!A$3:A$49,0),MATCH([1]datos!E56,'[1]Carta Psicrométrica'!B$2:AO$2,0))</f>
        <v>21</v>
      </c>
      <c r="H28" s="1">
        <v>32</v>
      </c>
      <c r="I28" s="1">
        <v>15</v>
      </c>
      <c r="J28" s="1">
        <v>1026</v>
      </c>
      <c r="K28" s="1">
        <v>770</v>
      </c>
      <c r="L28" s="1">
        <v>15</v>
      </c>
      <c r="M28" s="1">
        <v>14</v>
      </c>
      <c r="N28" s="1">
        <v>15</v>
      </c>
      <c r="O28" s="1">
        <v>15</v>
      </c>
      <c r="P28" s="1">
        <v>14</v>
      </c>
      <c r="Q28" s="1">
        <v>80</v>
      </c>
      <c r="R28" s="1">
        <v>73</v>
      </c>
      <c r="S28" s="2">
        <f>IF(AB28=0,Q28-R28,Q28-(R28-AB28))</f>
        <v>7</v>
      </c>
      <c r="T28" s="1">
        <v>25</v>
      </c>
      <c r="U28" s="1">
        <v>13</v>
      </c>
      <c r="V28" s="1">
        <v>0</v>
      </c>
      <c r="W28" s="1" t="str">
        <f>IF(V28=0,"Calma",IF(V28=1,"Ventolina",IF(V28=2,"Brisa Suave",IF(V28=3,"Brisa Leve",IF(V28=4,"Brisa Moderada",IF(V28=5,"Brisa Fresca",IF(V28=6,"Brisa Fuerte",IF(V28=7,"Viento Fuerte",IF(V28=8,"Temporal",IF(V28=9,"Temporal Fuerte",IF(V28=10,"Temporal Violento",IF(V28=11,"Temporal Muy Violento",IF(V28=12,"Huracán","N/A")))))))))))))</f>
        <v>Calma</v>
      </c>
      <c r="X28" s="1" t="s">
        <v>8</v>
      </c>
      <c r="Y28" s="1">
        <f>IF(X28="N",0,IF(X28="NNE",22.5,IF(X28="NE",45,IF(X28="ENE",67.5,IF(X28="E",90,IF(X28="ESE",112.5,IF(X28="SE",135.5,IF(X28="SSE",157.5,IF(X28="S",180,IF(X28="SSW",202.5,IF(X28="SW",225,IF(X28="WSW",247.5,IF(X28="W",270,IF(X28="WNW",292.5,IF(X28="NW",315,IF(X28="NNW",337.5,"N/A"))))))))))))))))</f>
        <v>67.5</v>
      </c>
      <c r="Z28" s="1">
        <v>0</v>
      </c>
      <c r="AA28" s="1">
        <f>AC28*0.03937</f>
        <v>0</v>
      </c>
      <c r="AB28" s="1">
        <f>Z28*25.4</f>
        <v>0</v>
      </c>
      <c r="AC28" s="1">
        <v>0</v>
      </c>
      <c r="AD28" s="1">
        <v>7</v>
      </c>
      <c r="AE28" s="1" t="s">
        <v>7</v>
      </c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5">
        <v>43552</v>
      </c>
      <c r="B29" s="4">
        <v>0.33333333333333298</v>
      </c>
      <c r="C29" s="3">
        <v>0.625</v>
      </c>
      <c r="D29" s="1"/>
      <c r="E29" s="1">
        <v>11</v>
      </c>
      <c r="F29" s="1">
        <v>19</v>
      </c>
      <c r="G29" s="1">
        <f>INDEX('[1]Carta Psicrométrica'!B$3:AO$49,MATCH([1]datos!F57,'[1]Carta Psicrométrica'!A$3:A$49,0),MATCH([1]datos!E57,'[1]Carta Psicrométrica'!B$2:AO$2,0))</f>
        <v>27</v>
      </c>
      <c r="H29" s="1">
        <v>33</v>
      </c>
      <c r="I29" s="1">
        <v>16</v>
      </c>
      <c r="J29" s="1">
        <v>1025</v>
      </c>
      <c r="K29" s="1">
        <f>J29*0.75</f>
        <v>768.75</v>
      </c>
      <c r="L29" s="1">
        <v>15</v>
      </c>
      <c r="M29" s="1">
        <v>15</v>
      </c>
      <c r="N29" s="1">
        <v>16</v>
      </c>
      <c r="O29" s="1">
        <v>14</v>
      </c>
      <c r="P29" s="1">
        <v>13</v>
      </c>
      <c r="Q29" s="1">
        <v>73</v>
      </c>
      <c r="R29" s="1">
        <v>67</v>
      </c>
      <c r="S29" s="2">
        <f>IF(AB29=0,Q29-R29,Q29-(R29-AB29))</f>
        <v>6</v>
      </c>
      <c r="T29" s="1">
        <v>27</v>
      </c>
      <c r="U29" s="1">
        <v>14</v>
      </c>
      <c r="V29" s="1">
        <v>0</v>
      </c>
      <c r="W29" s="1" t="str">
        <f>IF(V29=0,"Calma",IF(V29=1,"Ventolina",IF(V29=2,"Brisa Suave",IF(V29=3,"Brisa Leve",IF(V29=4,"Brisa Moderada",IF(V29=5,"Brisa Fresca",IF(V29=6,"Brisa Fuerte",IF(V29=7,"Viento Fuerte",IF(V29=8,"Temporal",IF(V29=9,"Temporal Fuerte",IF(V29=10,"Temporal Violento",IF(V29=11,"Temporal Muy Violento",IF(V29=12,"Huracán","N/A")))))))))))))</f>
        <v>Calma</v>
      </c>
      <c r="X29" s="1" t="s">
        <v>6</v>
      </c>
      <c r="Y29" s="1">
        <f>IF(X29="N",0,IF(X29="NNE",22.5,IF(X29="NE",45,IF(X29="ENE",67.5,IF(X29="E",90,IF(X29="ESE",112.5,IF(X29="SE",135.5,IF(X29="SSE",157.5,IF(X29="S",180,IF(X29="SSW",202.5,IF(X29="SW",225,IF(X29="WSW",247.5,IF(X29="W",270,IF(X29="WNW",292.5,IF(X29="NW",315,IF(X29="NNW",337.5,"N/A"))))))))))))))))</f>
        <v>270</v>
      </c>
      <c r="Z29" s="1">
        <v>0</v>
      </c>
      <c r="AA29" s="1">
        <f>AC29*0.03937</f>
        <v>0</v>
      </c>
      <c r="AB29" s="1">
        <f>Z29*25.4</f>
        <v>0</v>
      </c>
      <c r="AC29" s="1">
        <v>0</v>
      </c>
      <c r="AD29" s="1">
        <v>3</v>
      </c>
      <c r="AE29" s="1" t="s">
        <v>5</v>
      </c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5">
        <v>43553</v>
      </c>
      <c r="B30" s="4">
        <v>0.33333333333333298</v>
      </c>
      <c r="C30" s="3">
        <v>0.625</v>
      </c>
      <c r="D30" s="1"/>
      <c r="E30" s="1">
        <v>10</v>
      </c>
      <c r="F30" s="1">
        <v>10</v>
      </c>
      <c r="G30" s="1">
        <f>INDEX('[1]Carta Psicrométrica'!B$3:AO$49,MATCH([1]datos!F58,'[1]Carta Psicrométrica'!A$3:A$49,0),MATCH([1]datos!E58,'[1]Carta Psicrométrica'!B$2:AO$2,0))</f>
        <v>33</v>
      </c>
      <c r="H30" s="1">
        <v>33</v>
      </c>
      <c r="I30" s="1">
        <v>15</v>
      </c>
      <c r="J30" s="1">
        <v>1024</v>
      </c>
      <c r="K30" s="1">
        <f>J30*0.75</f>
        <v>768</v>
      </c>
      <c r="L30" s="1">
        <v>15</v>
      </c>
      <c r="M30" s="1">
        <v>14</v>
      </c>
      <c r="N30" s="1">
        <v>14</v>
      </c>
      <c r="O30" s="1">
        <v>14</v>
      </c>
      <c r="P30" s="1">
        <v>13</v>
      </c>
      <c r="Q30" s="1">
        <v>67</v>
      </c>
      <c r="R30" s="1">
        <v>60</v>
      </c>
      <c r="S30" s="2">
        <f>IF(AB30=0,Q30-R30,Q30-(R30-AB30))</f>
        <v>7</v>
      </c>
      <c r="T30" s="1">
        <v>27</v>
      </c>
      <c r="U30" s="1">
        <v>16</v>
      </c>
      <c r="V30" s="1">
        <v>4</v>
      </c>
      <c r="W30" s="1" t="str">
        <f>IF(V30=0,"Calma",IF(V30=1,"Ventolina",IF(V30=2,"Brisa Suave",IF(V30=3,"Brisa Leve",IF(V30=4,"Brisa Moderada",IF(V30=5,"Brisa Fresca",IF(V30=6,"Brisa Fuerte",IF(V30=7,"Viento Fuerte",IF(V30=8,"Temporal",IF(V30=9,"Temporal Fuerte",IF(V30=10,"Temporal Violento",IF(V30=11,"Temporal Muy Violento",IF(V30=12,"Huracán","N/A")))))))))))))</f>
        <v>Brisa Moderada</v>
      </c>
      <c r="X30" s="1" t="s">
        <v>4</v>
      </c>
      <c r="Y30" s="1">
        <f>IF(X30="N",0,IF(X30="NNE",22.5,IF(X30="NE",45,IF(X30="ENE",67.5,IF(X30="E",90,IF(X30="ESE",112.5,IF(X30="SE",135.5,IF(X30="SSE",157.5,IF(X30="S",180,IF(X30="SSW",202.5,IF(X30="SW",225,IF(X30="WSW",247.5,IF(X30="W",270,IF(X30="WNW",292.5,IF(X30="NW",315,IF(X30="NNW",337.5,"N/A"))))))))))))))))</f>
        <v>225</v>
      </c>
      <c r="Z30" s="1">
        <v>0</v>
      </c>
      <c r="AA30" s="1">
        <f>AC30*0.03937</f>
        <v>0</v>
      </c>
      <c r="AB30" s="1">
        <f>Z30*25.4</f>
        <v>0</v>
      </c>
      <c r="AC30" s="1">
        <v>0</v>
      </c>
      <c r="AD30" s="1">
        <v>0</v>
      </c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5">
        <v>43554</v>
      </c>
      <c r="B31" s="4">
        <v>0.33333333333333298</v>
      </c>
      <c r="C31" s="3">
        <v>0.625</v>
      </c>
      <c r="D31" s="1"/>
      <c r="E31" s="1">
        <v>8</v>
      </c>
      <c r="F31" s="1">
        <v>15</v>
      </c>
      <c r="G31" s="1">
        <f>INDEX('[1]Carta Psicrométrica'!B$3:AO$49,MATCH([1]datos!F59,'[1]Carta Psicrométrica'!A$3:A$49,0),MATCH([1]datos!E59,'[1]Carta Psicrométrica'!B$2:AO$2,0))</f>
        <v>0</v>
      </c>
      <c r="H31" s="1">
        <v>29</v>
      </c>
      <c r="I31" s="1">
        <v>15</v>
      </c>
      <c r="J31" s="1">
        <v>1024</v>
      </c>
      <c r="K31" s="1">
        <f>J31*0.75</f>
        <v>768</v>
      </c>
      <c r="L31" s="1">
        <v>15</v>
      </c>
      <c r="M31" s="1">
        <v>15</v>
      </c>
      <c r="N31" s="1">
        <v>17</v>
      </c>
      <c r="O31" s="1">
        <v>16</v>
      </c>
      <c r="P31" s="1">
        <v>15</v>
      </c>
      <c r="Q31" s="1">
        <v>104</v>
      </c>
      <c r="R31" s="1">
        <v>95</v>
      </c>
      <c r="S31" s="2">
        <f>IF(AB31=0,Q31-R31,Q31-(R31-AB31))</f>
        <v>9</v>
      </c>
      <c r="T31" s="1">
        <v>28</v>
      </c>
      <c r="U31" s="1">
        <v>12</v>
      </c>
      <c r="V31" s="1">
        <v>2</v>
      </c>
      <c r="W31" s="1" t="str">
        <f>IF(V31=0,"Calma",IF(V31=1,"Ventolina",IF(V31=2,"Brisa Suave",IF(V31=3,"Brisa Leve",IF(V31=4,"Brisa Moderada",IF(V31=5,"Brisa Fresca",IF(V31=6,"Brisa Fuerte",IF(V31=7,"Viento Fuerte",IF(V31=8,"Temporal",IF(V31=9,"Temporal Fuerte",IF(V31=10,"Temporal Violento",IF(V31=11,"Temporal Muy Violento",IF(V31=12,"Huracán","N/A")))))))))))))</f>
        <v>Brisa Suave</v>
      </c>
      <c r="X31" s="1" t="s">
        <v>3</v>
      </c>
      <c r="Y31" s="1">
        <f>IF(X31="N",0,IF(X31="NNE",22.5,IF(X31="NE",45,IF(X31="ENE",67.5,IF(X31="E",90,IF(X31="ESE",112.5,IF(X31="SE",135.5,IF(X31="SSE",157.5,IF(X31="S",180,IF(X31="SSW",202.5,IF(X31="SW",225,IF(X31="WSW",247.5,IF(X31="W",270,IF(X31="WNW",292.5,IF(X31="NW",315,IF(X31="NNW",337.5,"N/A"))))))))))))))))</f>
        <v>315</v>
      </c>
      <c r="Z31" s="1">
        <v>0</v>
      </c>
      <c r="AA31" s="1">
        <f>AC31*0.03937</f>
        <v>0</v>
      </c>
      <c r="AB31" s="1">
        <f>Z31*25.4</f>
        <v>0</v>
      </c>
      <c r="AC31" s="1">
        <v>0</v>
      </c>
      <c r="AD31" s="1">
        <v>6</v>
      </c>
      <c r="AE31" s="1" t="s">
        <v>2</v>
      </c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5">
        <v>43555</v>
      </c>
      <c r="B32" s="4">
        <v>0.33333333333333298</v>
      </c>
      <c r="C32" s="3">
        <v>0.625</v>
      </c>
      <c r="D32" s="1"/>
      <c r="E32" s="1">
        <v>5</v>
      </c>
      <c r="F32" s="1">
        <v>8</v>
      </c>
      <c r="G32" s="1">
        <f>INDEX('[1]Carta Psicrométrica'!B$3:AO$49,MATCH([1]datos!F60,'[1]Carta Psicrométrica'!A$3:A$49,0),MATCH([1]datos!E60,'[1]Carta Psicrométrica'!B$2:AO$2,0))</f>
        <v>0</v>
      </c>
      <c r="H32" s="1">
        <v>30</v>
      </c>
      <c r="I32" s="1">
        <v>9</v>
      </c>
      <c r="J32" s="1">
        <v>1030</v>
      </c>
      <c r="K32" s="1">
        <v>773</v>
      </c>
      <c r="L32" s="1">
        <v>14</v>
      </c>
      <c r="M32" s="1">
        <v>14</v>
      </c>
      <c r="N32" s="1">
        <v>15</v>
      </c>
      <c r="O32" s="1">
        <v>16</v>
      </c>
      <c r="P32" s="1">
        <v>15</v>
      </c>
      <c r="Q32" s="1">
        <v>95</v>
      </c>
      <c r="R32" s="1">
        <v>86</v>
      </c>
      <c r="S32" s="2">
        <f>IF(AB32=0,Q32-R32,Q32-(R32-AB32))</f>
        <v>9</v>
      </c>
      <c r="T32" s="1">
        <v>20</v>
      </c>
      <c r="U32" s="1">
        <v>10</v>
      </c>
      <c r="V32" s="1">
        <v>3</v>
      </c>
      <c r="W32" s="1" t="str">
        <f>IF(V32=0,"Calma",IF(V32=1,"Ventolina",IF(V32=2,"Brisa Suave",IF(V32=3,"Brisa Leve",IF(V32=4,"Brisa Moderada",IF(V32=5,"Brisa Fresca",IF(V32=6,"Brisa Fuerte",IF(V32=7,"Viento Fuerte",IF(V32=8,"Temporal",IF(V32=9,"Temporal Fuerte",IF(V32=10,"Temporal Violento",IF(V32=11,"Temporal Muy Violento",IF(V32=12,"Huracán","N/A")))))))))))))</f>
        <v>Brisa Leve</v>
      </c>
      <c r="X32" s="1" t="s">
        <v>1</v>
      </c>
      <c r="Y32" s="1">
        <f>IF(X32="N",0,IF(X32="NNE",22.5,IF(X32="NE",45,IF(X32="ENE",67.5,IF(X32="E",90,IF(X32="ESE",112.5,IF(X32="SE",135.5,IF(X32="SSE",157.5,IF(X32="S",180,IF(X32="SSW",202.5,IF(X32="SW",225,IF(X32="WSW",247.5,IF(X32="W",270,IF(X32="WNW",292.5,IF(X32="NW",315,IF(X32="NNW",337.5,"N/A"))))))))))))))))</f>
        <v>90</v>
      </c>
      <c r="Z32" s="1">
        <v>0</v>
      </c>
      <c r="AA32" s="1">
        <f>AC32*0.03937</f>
        <v>0</v>
      </c>
      <c r="AB32" s="1">
        <f>Z32*25.4</f>
        <v>0</v>
      </c>
      <c r="AC32" s="1">
        <v>0</v>
      </c>
      <c r="AD32" s="1">
        <v>1</v>
      </c>
      <c r="AE32" s="1" t="s">
        <v>0</v>
      </c>
      <c r="AF32" s="1"/>
      <c r="AG32" s="1"/>
      <c r="AH32" s="1"/>
      <c r="AI32" s="1"/>
      <c r="AJ32" s="1"/>
      <c r="AK32" s="1"/>
      <c r="AL32" s="1"/>
      <c r="AM32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2019-09-13T19:05:59Z</dcterms:created>
  <dcterms:modified xsi:type="dcterms:W3CDTF">2019-09-13T19:09:04Z</dcterms:modified>
</cp:coreProperties>
</file>