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13_ncr:1_{FEAABD95-7EFB-4722-9187-2BDEA4DFD641}" xr6:coauthVersionLast="44" xr6:coauthVersionMax="44" xr10:uidLastSave="{00000000-0000-0000-0000-000000000000}"/>
  <bookViews>
    <workbookView xWindow="-120" yWindow="-120" windowWidth="24240" windowHeight="13140" xr2:uid="{EFE52993-E99E-459B-88C9-F7AE16D4CE59}"/>
  </bookViews>
  <sheets>
    <sheet name="Juli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  <c r="G32" i="1"/>
  <c r="K32" i="1"/>
  <c r="W32" i="1"/>
  <c r="Y32" i="1"/>
  <c r="AA32" i="1"/>
  <c r="AB32" i="1"/>
  <c r="S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9BEBECAB-D460-4D72-AA62-78B0FF1750A6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<sst xmlns="http://schemas.openxmlformats.org/spreadsheetml/2006/main" count="88" uniqueCount="54">
  <si>
    <t>E</t>
  </si>
  <si>
    <t>CM-3</t>
  </si>
  <si>
    <t>N</t>
  </si>
  <si>
    <t>NNW</t>
  </si>
  <si>
    <t>CH-2</t>
  </si>
  <si>
    <t>ENE</t>
  </si>
  <si>
    <t>CM-8</t>
  </si>
  <si>
    <t>C18</t>
  </si>
  <si>
    <t>SSE</t>
  </si>
  <si>
    <t>W</t>
  </si>
  <si>
    <t>CL-5</t>
  </si>
  <si>
    <t>SSW</t>
  </si>
  <si>
    <t>CH-6</t>
  </si>
  <si>
    <t>CH-9</t>
  </si>
  <si>
    <t>NW</t>
  </si>
  <si>
    <t>SW</t>
  </si>
  <si>
    <t>CM-4</t>
  </si>
  <si>
    <t>C15</t>
  </si>
  <si>
    <t>WNW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</si>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</sst>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152">
          <cell r="E152">
            <v>23</v>
          </cell>
          <cell r="F152">
            <v>21</v>
          </cell>
        </row>
        <row r="153">
          <cell r="E153">
            <v>21</v>
          </cell>
          <cell r="F153">
            <v>18</v>
          </cell>
        </row>
        <row r="154">
          <cell r="E154">
            <v>19</v>
          </cell>
          <cell r="F154">
            <v>18</v>
          </cell>
        </row>
        <row r="155">
          <cell r="E155">
            <v>20</v>
          </cell>
          <cell r="F155">
            <v>20</v>
          </cell>
        </row>
        <row r="157">
          <cell r="E157">
            <v>21</v>
          </cell>
          <cell r="F157">
            <v>19</v>
          </cell>
        </row>
        <row r="158">
          <cell r="E158">
            <v>21</v>
          </cell>
          <cell r="F158">
            <v>19</v>
          </cell>
        </row>
        <row r="159">
          <cell r="E159">
            <v>20</v>
          </cell>
          <cell r="F159">
            <v>19</v>
          </cell>
        </row>
        <row r="160">
          <cell r="E160">
            <v>21</v>
          </cell>
          <cell r="F160">
            <v>18</v>
          </cell>
        </row>
        <row r="161">
          <cell r="E161">
            <v>21</v>
          </cell>
          <cell r="F161">
            <v>18</v>
          </cell>
        </row>
        <row r="162">
          <cell r="E162">
            <v>21</v>
          </cell>
          <cell r="F162">
            <v>20</v>
          </cell>
        </row>
        <row r="163">
          <cell r="E163">
            <v>22</v>
          </cell>
          <cell r="F163">
            <v>21</v>
          </cell>
        </row>
        <row r="164">
          <cell r="E164">
            <v>22</v>
          </cell>
          <cell r="F164">
            <v>21</v>
          </cell>
        </row>
        <row r="165">
          <cell r="E165">
            <v>22</v>
          </cell>
          <cell r="F165">
            <v>21</v>
          </cell>
        </row>
        <row r="166">
          <cell r="E166">
            <v>22</v>
          </cell>
          <cell r="F166">
            <v>21</v>
          </cell>
        </row>
        <row r="167">
          <cell r="E167">
            <v>20</v>
          </cell>
          <cell r="F167">
            <v>17</v>
          </cell>
        </row>
        <row r="168">
          <cell r="E168">
            <v>21</v>
          </cell>
          <cell r="F168">
            <v>20</v>
          </cell>
        </row>
        <row r="169">
          <cell r="E169">
            <v>21</v>
          </cell>
          <cell r="F169">
            <v>19</v>
          </cell>
        </row>
        <row r="170">
          <cell r="E170">
            <v>17</v>
          </cell>
          <cell r="F170">
            <v>19</v>
          </cell>
        </row>
        <row r="171">
          <cell r="E171">
            <v>20</v>
          </cell>
          <cell r="F171">
            <v>17</v>
          </cell>
        </row>
        <row r="172">
          <cell r="E172">
            <v>20</v>
          </cell>
          <cell r="F172">
            <v>21</v>
          </cell>
        </row>
        <row r="173">
          <cell r="E173">
            <v>18</v>
          </cell>
          <cell r="F173">
            <v>19</v>
          </cell>
        </row>
        <row r="174">
          <cell r="E174">
            <v>19</v>
          </cell>
          <cell r="F174">
            <v>18</v>
          </cell>
        </row>
        <row r="175">
          <cell r="E175">
            <v>21</v>
          </cell>
          <cell r="F175">
            <v>19</v>
          </cell>
        </row>
        <row r="176">
          <cell r="E176">
            <v>19</v>
          </cell>
          <cell r="F176">
            <v>18</v>
          </cell>
        </row>
        <row r="177">
          <cell r="E177">
            <v>19</v>
          </cell>
          <cell r="F177">
            <v>18</v>
          </cell>
        </row>
        <row r="178">
          <cell r="E178">
            <v>19</v>
          </cell>
          <cell r="F178">
            <v>17</v>
          </cell>
        </row>
        <row r="179">
          <cell r="E179">
            <v>15</v>
          </cell>
          <cell r="F179">
            <v>17</v>
          </cell>
        </row>
        <row r="180">
          <cell r="E180">
            <v>20</v>
          </cell>
          <cell r="F180">
            <v>21</v>
          </cell>
        </row>
        <row r="181">
          <cell r="E181">
            <v>20</v>
          </cell>
          <cell r="F181">
            <v>20</v>
          </cell>
        </row>
        <row r="182">
          <cell r="E182">
            <v>19</v>
          </cell>
          <cell r="F182">
            <v>19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67A8-8195-45E5-A1FA-90AD7B417E4E}">
  <dimension ref="A1:AM32"/>
  <sheetViews>
    <sheetView tabSelected="1" topLeftCell="Q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53</v>
      </c>
      <c r="C1" s="7" t="s">
        <v>52</v>
      </c>
      <c r="D1" s="7" t="s">
        <v>51</v>
      </c>
      <c r="E1" s="7" t="s">
        <v>50</v>
      </c>
      <c r="F1" s="7" t="s">
        <v>49</v>
      </c>
      <c r="G1" s="7" t="s">
        <v>23</v>
      </c>
      <c r="H1" s="7" t="s">
        <v>25</v>
      </c>
      <c r="I1" s="7" t="s">
        <v>24</v>
      </c>
      <c r="J1" s="7" t="s">
        <v>48</v>
      </c>
      <c r="K1" s="7" t="s">
        <v>47</v>
      </c>
      <c r="L1" s="7" t="s">
        <v>46</v>
      </c>
      <c r="M1" s="7" t="s">
        <v>45</v>
      </c>
      <c r="N1" s="7" t="s">
        <v>44</v>
      </c>
      <c r="O1" s="7" t="s">
        <v>43</v>
      </c>
      <c r="P1" s="7" t="s">
        <v>42</v>
      </c>
      <c r="Q1" s="7" t="s">
        <v>41</v>
      </c>
      <c r="R1" s="7" t="s">
        <v>40</v>
      </c>
      <c r="S1" s="7" t="s">
        <v>39</v>
      </c>
      <c r="T1" s="7" t="s">
        <v>38</v>
      </c>
      <c r="U1" s="7" t="s">
        <v>37</v>
      </c>
      <c r="V1" s="7" t="s">
        <v>36</v>
      </c>
      <c r="W1" s="7" t="s">
        <v>35</v>
      </c>
      <c r="X1" s="7" t="s">
        <v>34</v>
      </c>
      <c r="Y1" s="7" t="s">
        <v>33</v>
      </c>
      <c r="Z1" s="7" t="s">
        <v>32</v>
      </c>
      <c r="AA1" s="7" t="s">
        <v>31</v>
      </c>
      <c r="AB1" s="7" t="s">
        <v>30</v>
      </c>
      <c r="AC1" s="7" t="s">
        <v>29</v>
      </c>
      <c r="AD1" s="7" t="s">
        <v>28</v>
      </c>
      <c r="AE1" s="7" t="s">
        <v>27</v>
      </c>
      <c r="AF1" s="7" t="s">
        <v>26</v>
      </c>
      <c r="AG1" s="7" t="s">
        <v>25</v>
      </c>
      <c r="AH1" s="7" t="s">
        <v>24</v>
      </c>
      <c r="AI1" s="7" t="s">
        <v>23</v>
      </c>
      <c r="AJ1" s="7" t="s">
        <v>22</v>
      </c>
      <c r="AK1" s="7" t="s">
        <v>21</v>
      </c>
      <c r="AL1" s="7" t="s">
        <v>20</v>
      </c>
      <c r="AM1" s="7" t="s">
        <v>19</v>
      </c>
    </row>
    <row r="2" spans="1:39" x14ac:dyDescent="0.25">
      <c r="A2" s="5">
        <v>43647</v>
      </c>
      <c r="B2" s="4">
        <v>0.33333333333333298</v>
      </c>
      <c r="C2" s="3">
        <v>0.625</v>
      </c>
      <c r="D2" s="1"/>
      <c r="E2" s="1">
        <v>21</v>
      </c>
      <c r="F2" s="1">
        <v>28</v>
      </c>
      <c r="G2" s="1">
        <f>INDEX('[1]Carta Psicrométrica'!B$3:AO$49,MATCH([1]datos!F152,'[1]Carta Psicrométrica'!A$3:A$49,0),MATCH([1]datos!E152,'[1]Carta Psicrométrica'!B$2:AO$2,0))</f>
        <v>0</v>
      </c>
      <c r="H2" s="1">
        <v>41</v>
      </c>
      <c r="I2" s="1">
        <v>24</v>
      </c>
      <c r="J2" s="1">
        <v>1021</v>
      </c>
      <c r="K2" s="1">
        <f t="shared" ref="K2:K32" si="0">J2*0.75</f>
        <v>765.75</v>
      </c>
      <c r="L2" s="1">
        <v>33</v>
      </c>
      <c r="M2" s="1">
        <v>33</v>
      </c>
      <c r="N2" s="1">
        <v>35</v>
      </c>
      <c r="O2" s="1">
        <v>34</v>
      </c>
      <c r="P2" s="1">
        <v>34</v>
      </c>
      <c r="Q2" s="1">
        <v>80</v>
      </c>
      <c r="R2" s="1">
        <v>70</v>
      </c>
      <c r="S2" s="2">
        <f t="shared" ref="S2:S32" si="1">IF(AB2=0,Q2-R2,Q2-(R2-AB2))</f>
        <v>10</v>
      </c>
      <c r="T2" s="1">
        <v>42</v>
      </c>
      <c r="U2" s="1">
        <v>20</v>
      </c>
      <c r="V2" s="1">
        <v>0</v>
      </c>
      <c r="W2" s="1" t="str">
        <f t="shared" ref="W2:W32" si="2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1" t="s">
        <v>0</v>
      </c>
      <c r="Y2" s="1">
        <f t="shared" ref="Y2:Y32" si="3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90</v>
      </c>
      <c r="Z2" s="1">
        <v>0</v>
      </c>
      <c r="AA2" s="1">
        <f t="shared" ref="AA2:AA32" si="4">AC2*0.03937</f>
        <v>0</v>
      </c>
      <c r="AB2" s="1">
        <f t="shared" ref="AB2:AB32" si="5">Z2*25.4</f>
        <v>0</v>
      </c>
      <c r="AC2" s="1"/>
      <c r="AD2" s="1">
        <v>1</v>
      </c>
      <c r="AE2" s="1" t="s">
        <v>16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43648</v>
      </c>
      <c r="B3" s="4">
        <v>0.33333333333333298</v>
      </c>
      <c r="C3" s="3">
        <v>0.625</v>
      </c>
      <c r="D3" s="1"/>
      <c r="E3" s="1">
        <v>22</v>
      </c>
      <c r="F3" s="1">
        <v>30</v>
      </c>
      <c r="G3" s="1">
        <f>INDEX('[1]Carta Psicrométrica'!B$3:AO$49,MATCH([1]datos!F153,'[1]Carta Psicrométrica'!A$3:A$49,0),MATCH([1]datos!E153,'[1]Carta Psicrométrica'!B$2:AO$2,0))</f>
        <v>0</v>
      </c>
      <c r="H3" s="1">
        <v>43</v>
      </c>
      <c r="I3" s="1">
        <v>27</v>
      </c>
      <c r="J3" s="1">
        <v>1020</v>
      </c>
      <c r="K3" s="1">
        <f t="shared" si="0"/>
        <v>765</v>
      </c>
      <c r="L3" s="1">
        <v>34</v>
      </c>
      <c r="M3" s="1">
        <v>35</v>
      </c>
      <c r="N3" s="1">
        <v>35</v>
      </c>
      <c r="O3" s="1">
        <v>33</v>
      </c>
      <c r="P3" s="1">
        <v>28</v>
      </c>
      <c r="Q3" s="1">
        <v>70</v>
      </c>
      <c r="R3" s="1">
        <v>60</v>
      </c>
      <c r="S3" s="2">
        <f t="shared" si="1"/>
        <v>10</v>
      </c>
      <c r="T3" s="1">
        <v>44</v>
      </c>
      <c r="U3" s="1">
        <v>20</v>
      </c>
      <c r="V3" s="1">
        <v>1</v>
      </c>
      <c r="W3" s="1" t="str">
        <f t="shared" si="2"/>
        <v>Ventolina</v>
      </c>
      <c r="X3" s="1" t="s">
        <v>18</v>
      </c>
      <c r="Y3" s="1">
        <f t="shared" si="3"/>
        <v>292.5</v>
      </c>
      <c r="Z3" s="1">
        <v>0</v>
      </c>
      <c r="AA3" s="1">
        <f t="shared" si="4"/>
        <v>0</v>
      </c>
      <c r="AB3" s="1">
        <f t="shared" si="5"/>
        <v>0</v>
      </c>
      <c r="AC3" s="1"/>
      <c r="AD3" s="1">
        <v>7</v>
      </c>
      <c r="AE3" s="1" t="s">
        <v>12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43649</v>
      </c>
      <c r="B4" s="4">
        <v>0.33333333333333298</v>
      </c>
      <c r="C4" s="3">
        <v>0.625</v>
      </c>
      <c r="D4" s="1"/>
      <c r="E4" s="1">
        <v>20</v>
      </c>
      <c r="F4" s="1">
        <v>29</v>
      </c>
      <c r="G4" s="1">
        <f>INDEX('[1]Carta Psicrométrica'!B$3:AO$49,MATCH([1]datos!F154,'[1]Carta Psicrométrica'!A$3:A$49,0),MATCH([1]datos!E154,'[1]Carta Psicrométrica'!B$2:AO$2,0))</f>
        <v>0</v>
      </c>
      <c r="H4" s="1">
        <v>42</v>
      </c>
      <c r="I4" s="1">
        <v>24</v>
      </c>
      <c r="J4" s="1">
        <v>1021</v>
      </c>
      <c r="K4" s="1">
        <f t="shared" si="0"/>
        <v>765.75</v>
      </c>
      <c r="L4" s="1">
        <v>34</v>
      </c>
      <c r="M4" s="1">
        <v>34</v>
      </c>
      <c r="N4" s="1">
        <v>35</v>
      </c>
      <c r="O4" s="1">
        <v>33</v>
      </c>
      <c r="P4" s="1">
        <v>29</v>
      </c>
      <c r="Q4" s="1">
        <v>60</v>
      </c>
      <c r="R4" s="1">
        <v>45</v>
      </c>
      <c r="S4" s="2">
        <f t="shared" si="1"/>
        <v>15</v>
      </c>
      <c r="T4" s="1">
        <v>43</v>
      </c>
      <c r="U4" s="1">
        <v>20</v>
      </c>
      <c r="V4" s="1">
        <v>0</v>
      </c>
      <c r="W4" s="1" t="str">
        <f t="shared" si="2"/>
        <v>Calma</v>
      </c>
      <c r="X4" s="1" t="s">
        <v>15</v>
      </c>
      <c r="Y4" s="1">
        <f t="shared" si="3"/>
        <v>225</v>
      </c>
      <c r="Z4" s="1">
        <v>0</v>
      </c>
      <c r="AA4" s="1">
        <f t="shared" si="4"/>
        <v>0</v>
      </c>
      <c r="AB4" s="1">
        <f t="shared" si="5"/>
        <v>0</v>
      </c>
      <c r="AC4" s="1"/>
      <c r="AD4" s="1">
        <v>0</v>
      </c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43650</v>
      </c>
      <c r="B5" s="4">
        <v>0.33333333333333298</v>
      </c>
      <c r="C5" s="3">
        <v>0.625</v>
      </c>
      <c r="D5" s="1"/>
      <c r="E5" s="1">
        <v>20</v>
      </c>
      <c r="F5" s="1">
        <v>30</v>
      </c>
      <c r="G5" s="1">
        <f>INDEX('[1]Carta Psicrométrica'!B$3:AO$49,MATCH([1]datos!F155,'[1]Carta Psicrométrica'!A$3:A$49,0),MATCH([1]datos!E155,'[1]Carta Psicrométrica'!B$2:AO$2,0))</f>
        <v>0</v>
      </c>
      <c r="H5" s="1">
        <v>41</v>
      </c>
      <c r="I5" s="1">
        <v>26</v>
      </c>
      <c r="J5" s="1">
        <v>1020</v>
      </c>
      <c r="K5" s="1">
        <f t="shared" si="0"/>
        <v>765</v>
      </c>
      <c r="L5" s="1">
        <v>34</v>
      </c>
      <c r="M5" s="1">
        <v>34</v>
      </c>
      <c r="N5" s="1">
        <v>35</v>
      </c>
      <c r="O5" s="1">
        <v>33</v>
      </c>
      <c r="P5" s="1">
        <v>29</v>
      </c>
      <c r="Q5" s="1">
        <v>45</v>
      </c>
      <c r="R5" s="1">
        <v>35</v>
      </c>
      <c r="S5" s="2">
        <f t="shared" si="1"/>
        <v>10</v>
      </c>
      <c r="T5" s="1">
        <v>41</v>
      </c>
      <c r="U5" s="1">
        <v>20</v>
      </c>
      <c r="V5" s="1">
        <v>1</v>
      </c>
      <c r="W5" s="1" t="str">
        <f t="shared" si="2"/>
        <v>Ventolina</v>
      </c>
      <c r="X5" s="1" t="s">
        <v>9</v>
      </c>
      <c r="Y5" s="1">
        <f t="shared" si="3"/>
        <v>270</v>
      </c>
      <c r="Z5" s="1">
        <v>0</v>
      </c>
      <c r="AA5" s="1">
        <f t="shared" si="4"/>
        <v>0</v>
      </c>
      <c r="AB5" s="1">
        <f t="shared" si="5"/>
        <v>0</v>
      </c>
      <c r="AC5" s="1"/>
      <c r="AD5" s="1">
        <v>6</v>
      </c>
      <c r="AE5" s="1" t="s">
        <v>1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43651</v>
      </c>
      <c r="B6" s="4">
        <v>0.33333333333333298</v>
      </c>
      <c r="C6" s="3">
        <v>0.625</v>
      </c>
      <c r="D6" s="1"/>
      <c r="E6" s="1">
        <v>21</v>
      </c>
      <c r="F6" s="1">
        <v>33</v>
      </c>
      <c r="G6" s="1">
        <v>0</v>
      </c>
      <c r="H6" s="1">
        <v>40</v>
      </c>
      <c r="I6" s="1">
        <v>25</v>
      </c>
      <c r="J6" s="1">
        <v>1020</v>
      </c>
      <c r="K6" s="1">
        <f t="shared" si="0"/>
        <v>765</v>
      </c>
      <c r="L6" s="1">
        <v>35</v>
      </c>
      <c r="M6" s="1">
        <v>35</v>
      </c>
      <c r="N6" s="1">
        <v>35</v>
      </c>
      <c r="O6" s="1">
        <v>33</v>
      </c>
      <c r="P6" s="1">
        <v>29</v>
      </c>
      <c r="Q6" s="1">
        <v>35</v>
      </c>
      <c r="R6" s="1">
        <v>20</v>
      </c>
      <c r="S6" s="2">
        <f t="shared" si="1"/>
        <v>15</v>
      </c>
      <c r="T6" s="1">
        <v>40</v>
      </c>
      <c r="U6" s="1">
        <v>20</v>
      </c>
      <c r="V6" s="1">
        <v>2</v>
      </c>
      <c r="W6" s="1" t="str">
        <f t="shared" si="2"/>
        <v>Brisa Suave</v>
      </c>
      <c r="X6" s="1" t="s">
        <v>15</v>
      </c>
      <c r="Y6" s="1">
        <f t="shared" si="3"/>
        <v>225</v>
      </c>
      <c r="Z6" s="1">
        <v>0</v>
      </c>
      <c r="AA6" s="1">
        <f t="shared" si="4"/>
        <v>0</v>
      </c>
      <c r="AB6" s="1">
        <f t="shared" si="5"/>
        <v>0</v>
      </c>
      <c r="AC6" s="1"/>
      <c r="AD6" s="1">
        <v>7</v>
      </c>
      <c r="AE6" s="1" t="s">
        <v>16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43652</v>
      </c>
      <c r="B7" s="4">
        <v>0.33333333333333298</v>
      </c>
      <c r="C7" s="3">
        <v>0.625</v>
      </c>
      <c r="D7" s="1"/>
      <c r="E7" s="1">
        <v>21</v>
      </c>
      <c r="F7" s="1">
        <v>29</v>
      </c>
      <c r="G7" s="1">
        <f>INDEX('[1]Carta Psicrométrica'!B$3:AO$49,MATCH([1]datos!F157,'[1]Carta Psicrométrica'!A$3:A$49,0),MATCH([1]datos!E157,'[1]Carta Psicrométrica'!B$2:AO$2,0))</f>
        <v>0</v>
      </c>
      <c r="H7" s="1">
        <v>43</v>
      </c>
      <c r="I7" s="1">
        <v>25</v>
      </c>
      <c r="J7" s="1">
        <v>1020</v>
      </c>
      <c r="K7" s="1">
        <f t="shared" si="0"/>
        <v>765</v>
      </c>
      <c r="L7" s="1">
        <v>34</v>
      </c>
      <c r="M7" s="1">
        <v>34</v>
      </c>
      <c r="N7" s="1">
        <v>35</v>
      </c>
      <c r="O7" s="1">
        <v>33</v>
      </c>
      <c r="P7" s="1">
        <v>29</v>
      </c>
      <c r="Q7" s="1">
        <v>105</v>
      </c>
      <c r="R7" s="1">
        <v>95</v>
      </c>
      <c r="S7" s="2">
        <f t="shared" si="1"/>
        <v>10</v>
      </c>
      <c r="T7" s="1">
        <v>44</v>
      </c>
      <c r="U7" s="1">
        <v>20</v>
      </c>
      <c r="V7" s="1">
        <v>0</v>
      </c>
      <c r="W7" s="1" t="str">
        <f t="shared" si="2"/>
        <v>Calma</v>
      </c>
      <c r="X7" s="1" t="s">
        <v>15</v>
      </c>
      <c r="Y7" s="1">
        <f t="shared" si="3"/>
        <v>225</v>
      </c>
      <c r="Z7" s="1">
        <v>0</v>
      </c>
      <c r="AA7" s="1">
        <f t="shared" si="4"/>
        <v>0</v>
      </c>
      <c r="AB7" s="1">
        <f t="shared" si="5"/>
        <v>0</v>
      </c>
      <c r="AC7" s="1"/>
      <c r="AD7" s="1">
        <v>8</v>
      </c>
      <c r="AE7" s="1" t="s">
        <v>1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43653</v>
      </c>
      <c r="B8" s="4">
        <v>0.33333333333333298</v>
      </c>
      <c r="C8" s="3">
        <v>0.625</v>
      </c>
      <c r="D8" s="1"/>
      <c r="E8" s="1">
        <v>21</v>
      </c>
      <c r="F8" s="1">
        <v>25</v>
      </c>
      <c r="G8" s="1">
        <f>INDEX('[1]Carta Psicrométrica'!B$3:AO$49,MATCH([1]datos!F158,'[1]Carta Psicrométrica'!A$3:A$49,0),MATCH([1]datos!E158,'[1]Carta Psicrométrica'!B$2:AO$2,0))</f>
        <v>0</v>
      </c>
      <c r="H8" s="1">
        <v>39</v>
      </c>
      <c r="I8" s="1">
        <v>23</v>
      </c>
      <c r="J8" s="1">
        <v>1021</v>
      </c>
      <c r="K8" s="1">
        <f t="shared" si="0"/>
        <v>765.75</v>
      </c>
      <c r="L8" s="1">
        <v>32</v>
      </c>
      <c r="M8" s="1">
        <v>33</v>
      </c>
      <c r="N8" s="1">
        <v>35</v>
      </c>
      <c r="O8" s="1">
        <v>32</v>
      </c>
      <c r="P8" s="1">
        <v>29</v>
      </c>
      <c r="Q8" s="1">
        <v>95</v>
      </c>
      <c r="R8" s="1">
        <v>85</v>
      </c>
      <c r="S8" s="2">
        <f t="shared" si="1"/>
        <v>10</v>
      </c>
      <c r="T8" s="1">
        <v>40</v>
      </c>
      <c r="U8" s="1">
        <v>20</v>
      </c>
      <c r="V8" s="1">
        <v>0</v>
      </c>
      <c r="W8" s="1" t="str">
        <f t="shared" si="2"/>
        <v>Calma</v>
      </c>
      <c r="X8" s="1" t="s">
        <v>2</v>
      </c>
      <c r="Y8" s="1">
        <f t="shared" si="3"/>
        <v>0</v>
      </c>
      <c r="Z8" s="1">
        <v>0</v>
      </c>
      <c r="AA8" s="1">
        <f t="shared" si="4"/>
        <v>0</v>
      </c>
      <c r="AB8" s="1">
        <f t="shared" si="5"/>
        <v>0</v>
      </c>
      <c r="AC8" s="1"/>
      <c r="AD8" s="1">
        <v>8</v>
      </c>
      <c r="AE8" s="1" t="s">
        <v>17</v>
      </c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43654</v>
      </c>
      <c r="B9" s="4">
        <v>0.33333333333333298</v>
      </c>
      <c r="C9" s="3">
        <v>0.625</v>
      </c>
      <c r="D9" s="1"/>
      <c r="E9" s="1">
        <v>22</v>
      </c>
      <c r="F9" s="1">
        <v>26</v>
      </c>
      <c r="G9" s="1">
        <f>INDEX('[1]Carta Psicrométrica'!B$3:AO$49,MATCH([1]datos!F159,'[1]Carta Psicrométrica'!A$3:A$49,0),MATCH([1]datos!E159,'[1]Carta Psicrométrica'!B$2:AO$2,0))</f>
        <v>0</v>
      </c>
      <c r="H9" s="1">
        <v>37</v>
      </c>
      <c r="I9" s="1">
        <v>22</v>
      </c>
      <c r="J9" s="1">
        <v>1021</v>
      </c>
      <c r="K9" s="1">
        <f t="shared" si="0"/>
        <v>765.75</v>
      </c>
      <c r="L9" s="1">
        <v>31</v>
      </c>
      <c r="M9" s="1">
        <v>32</v>
      </c>
      <c r="N9" s="1">
        <v>33</v>
      </c>
      <c r="O9" s="1">
        <v>33</v>
      </c>
      <c r="P9" s="1">
        <v>29</v>
      </c>
      <c r="Q9" s="1">
        <v>85</v>
      </c>
      <c r="R9" s="1">
        <v>80</v>
      </c>
      <c r="S9" s="2">
        <f t="shared" si="1"/>
        <v>5</v>
      </c>
      <c r="T9" s="1">
        <v>40</v>
      </c>
      <c r="U9" s="1">
        <v>20</v>
      </c>
      <c r="V9" s="1">
        <v>0</v>
      </c>
      <c r="W9" s="1" t="str">
        <f t="shared" si="2"/>
        <v>Calma</v>
      </c>
      <c r="X9" s="1" t="s">
        <v>9</v>
      </c>
      <c r="Y9" s="1">
        <f t="shared" si="3"/>
        <v>270</v>
      </c>
      <c r="Z9" s="1">
        <v>0</v>
      </c>
      <c r="AA9" s="1">
        <f t="shared" si="4"/>
        <v>0</v>
      </c>
      <c r="AB9" s="1">
        <f t="shared" si="5"/>
        <v>0</v>
      </c>
      <c r="AC9" s="1"/>
      <c r="AD9" s="1">
        <v>6</v>
      </c>
      <c r="AE9" s="1" t="s">
        <v>16</v>
      </c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43655</v>
      </c>
      <c r="B10" s="4">
        <v>0.33333333333333298</v>
      </c>
      <c r="C10" s="3">
        <v>0.625</v>
      </c>
      <c r="D10" s="1"/>
      <c r="E10" s="1">
        <v>19</v>
      </c>
      <c r="F10" s="1">
        <v>27</v>
      </c>
      <c r="G10" s="1">
        <f>INDEX('[1]Carta Psicrométrica'!B$3:AO$49,MATCH([1]datos!F160,'[1]Carta Psicrométrica'!A$3:A$49,0),MATCH([1]datos!E160,'[1]Carta Psicrométrica'!B$2:AO$2,0))</f>
        <v>0</v>
      </c>
      <c r="H10" s="1">
        <v>40</v>
      </c>
      <c r="I10" s="1">
        <v>23</v>
      </c>
      <c r="J10" s="1">
        <v>1020</v>
      </c>
      <c r="K10" s="1">
        <f t="shared" si="0"/>
        <v>765</v>
      </c>
      <c r="L10" s="1">
        <v>32</v>
      </c>
      <c r="M10" s="1">
        <v>33</v>
      </c>
      <c r="N10" s="1">
        <v>34</v>
      </c>
      <c r="O10" s="1">
        <v>32</v>
      </c>
      <c r="P10" s="1">
        <v>30</v>
      </c>
      <c r="Q10" s="1">
        <v>80</v>
      </c>
      <c r="R10" s="1">
        <v>70</v>
      </c>
      <c r="S10" s="2">
        <f t="shared" si="1"/>
        <v>10</v>
      </c>
      <c r="T10" s="1">
        <v>41</v>
      </c>
      <c r="U10" s="1">
        <v>20</v>
      </c>
      <c r="V10" s="1">
        <v>1</v>
      </c>
      <c r="W10" s="1" t="str">
        <f t="shared" si="2"/>
        <v>Ventolina</v>
      </c>
      <c r="X10" s="1" t="s">
        <v>15</v>
      </c>
      <c r="Y10" s="1">
        <f t="shared" si="3"/>
        <v>225</v>
      </c>
      <c r="Z10" s="1">
        <v>0</v>
      </c>
      <c r="AA10" s="1">
        <f t="shared" si="4"/>
        <v>0</v>
      </c>
      <c r="AB10" s="1">
        <f t="shared" si="5"/>
        <v>0</v>
      </c>
      <c r="AC10" s="1"/>
      <c r="AD10" s="1">
        <v>0</v>
      </c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43656</v>
      </c>
      <c r="B11" s="4">
        <v>0.33333333333333298</v>
      </c>
      <c r="C11" s="3">
        <v>0.625</v>
      </c>
      <c r="D11" s="1"/>
      <c r="E11" s="1">
        <v>21</v>
      </c>
      <c r="F11" s="1">
        <v>30</v>
      </c>
      <c r="G11" s="1">
        <f>INDEX('[1]Carta Psicrométrica'!B$3:AO$49,MATCH([1]datos!F161,'[1]Carta Psicrométrica'!A$3:A$49,0),MATCH([1]datos!E161,'[1]Carta Psicrométrica'!B$2:AO$2,0))</f>
        <v>0</v>
      </c>
      <c r="H11" s="1">
        <v>42</v>
      </c>
      <c r="I11" s="1">
        <v>25</v>
      </c>
      <c r="J11" s="1">
        <v>1020</v>
      </c>
      <c r="K11" s="1">
        <f t="shared" si="0"/>
        <v>765</v>
      </c>
      <c r="L11" s="1">
        <v>33</v>
      </c>
      <c r="M11" s="1">
        <v>34</v>
      </c>
      <c r="N11" s="1">
        <v>35</v>
      </c>
      <c r="O11" s="1">
        <v>33</v>
      </c>
      <c r="P11" s="1">
        <v>29</v>
      </c>
      <c r="Q11" s="1">
        <v>70</v>
      </c>
      <c r="R11" s="1">
        <v>60</v>
      </c>
      <c r="S11" s="2">
        <f t="shared" si="1"/>
        <v>10</v>
      </c>
      <c r="T11" s="1">
        <v>43</v>
      </c>
      <c r="U11" s="1">
        <v>20</v>
      </c>
      <c r="V11" s="1">
        <v>0</v>
      </c>
      <c r="W11" s="1" t="str">
        <f t="shared" si="2"/>
        <v>Calma</v>
      </c>
      <c r="X11" s="1" t="s">
        <v>14</v>
      </c>
      <c r="Y11" s="1">
        <f t="shared" si="3"/>
        <v>315</v>
      </c>
      <c r="Z11" s="1">
        <v>0</v>
      </c>
      <c r="AA11" s="1">
        <f t="shared" si="4"/>
        <v>0</v>
      </c>
      <c r="AB11" s="1">
        <f t="shared" si="5"/>
        <v>0</v>
      </c>
      <c r="AC11" s="1"/>
      <c r="AD11" s="1">
        <v>4</v>
      </c>
      <c r="AE11" s="1" t="s">
        <v>13</v>
      </c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43657</v>
      </c>
      <c r="B12" s="4">
        <v>0.33333333333333298</v>
      </c>
      <c r="C12" s="3">
        <v>0.625</v>
      </c>
      <c r="D12" s="1"/>
      <c r="E12" s="1">
        <v>22</v>
      </c>
      <c r="F12" s="1">
        <v>30</v>
      </c>
      <c r="G12" s="1">
        <f>INDEX('[1]Carta Psicrométrica'!B$3:AO$49,MATCH([1]datos!F162,'[1]Carta Psicrométrica'!A$3:A$49,0),MATCH([1]datos!E162,'[1]Carta Psicrométrica'!B$2:AO$2,0))</f>
        <v>0</v>
      </c>
      <c r="H12" s="1">
        <v>43</v>
      </c>
      <c r="I12" s="1">
        <v>25</v>
      </c>
      <c r="J12" s="1">
        <v>1020</v>
      </c>
      <c r="K12" s="1">
        <f t="shared" si="0"/>
        <v>765</v>
      </c>
      <c r="L12" s="1">
        <v>33</v>
      </c>
      <c r="M12" s="1">
        <v>33</v>
      </c>
      <c r="N12" s="1">
        <v>35</v>
      </c>
      <c r="O12" s="1">
        <v>32</v>
      </c>
      <c r="P12" s="1">
        <v>30</v>
      </c>
      <c r="Q12" s="1">
        <v>60</v>
      </c>
      <c r="R12" s="1">
        <v>50</v>
      </c>
      <c r="S12" s="2">
        <f t="shared" si="1"/>
        <v>10</v>
      </c>
      <c r="T12" s="1">
        <v>43</v>
      </c>
      <c r="U12" s="1">
        <v>20</v>
      </c>
      <c r="V12" s="1">
        <v>0</v>
      </c>
      <c r="W12" s="1" t="str">
        <f t="shared" si="2"/>
        <v>Calma</v>
      </c>
      <c r="X12" s="1" t="s">
        <v>2</v>
      </c>
      <c r="Y12" s="1">
        <f t="shared" si="3"/>
        <v>0</v>
      </c>
      <c r="Z12" s="1">
        <v>0</v>
      </c>
      <c r="AA12" s="1">
        <f t="shared" si="4"/>
        <v>0</v>
      </c>
      <c r="AB12" s="1">
        <f t="shared" si="5"/>
        <v>0</v>
      </c>
      <c r="AC12" s="1"/>
      <c r="AD12" s="1">
        <v>0</v>
      </c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43658</v>
      </c>
      <c r="B13" s="4">
        <v>0.33333333333333298</v>
      </c>
      <c r="C13" s="3">
        <v>0.625</v>
      </c>
      <c r="D13" s="1"/>
      <c r="E13" s="1">
        <v>20</v>
      </c>
      <c r="F13" s="1">
        <v>25</v>
      </c>
      <c r="G13" s="1">
        <f>INDEX('[1]Carta Psicrométrica'!B$3:AO$49,MATCH([1]datos!F163,'[1]Carta Psicrométrica'!A$3:A$49,0),MATCH([1]datos!E163,'[1]Carta Psicrométrica'!B$2:AO$2,0))</f>
        <v>0</v>
      </c>
      <c r="H13" s="1">
        <v>41</v>
      </c>
      <c r="I13" s="1">
        <v>23</v>
      </c>
      <c r="J13" s="1">
        <v>1020</v>
      </c>
      <c r="K13" s="1">
        <f t="shared" si="0"/>
        <v>765</v>
      </c>
      <c r="L13" s="1">
        <v>30</v>
      </c>
      <c r="M13" s="1">
        <v>31</v>
      </c>
      <c r="N13" s="1">
        <v>34</v>
      </c>
      <c r="O13" s="1">
        <v>33</v>
      </c>
      <c r="P13" s="1">
        <v>30</v>
      </c>
      <c r="Q13" s="1">
        <v>50</v>
      </c>
      <c r="R13" s="1">
        <v>40</v>
      </c>
      <c r="S13" s="2">
        <f t="shared" si="1"/>
        <v>10</v>
      </c>
      <c r="T13" s="1">
        <v>42</v>
      </c>
      <c r="U13" s="1">
        <v>20</v>
      </c>
      <c r="V13" s="1">
        <v>1</v>
      </c>
      <c r="W13" s="1" t="str">
        <f t="shared" si="2"/>
        <v>Ventolina</v>
      </c>
      <c r="X13" s="1" t="s">
        <v>0</v>
      </c>
      <c r="Y13" s="1">
        <f t="shared" si="3"/>
        <v>90</v>
      </c>
      <c r="Z13" s="1">
        <v>0</v>
      </c>
      <c r="AA13" s="1">
        <f t="shared" si="4"/>
        <v>0</v>
      </c>
      <c r="AB13" s="1">
        <f t="shared" si="5"/>
        <v>0</v>
      </c>
      <c r="AC13" s="1"/>
      <c r="AD13" s="1">
        <v>0</v>
      </c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43659</v>
      </c>
      <c r="B14" s="4">
        <v>0.33333333333333298</v>
      </c>
      <c r="C14" s="3">
        <v>0.625</v>
      </c>
      <c r="D14" s="1"/>
      <c r="E14" s="1">
        <v>21</v>
      </c>
      <c r="F14" s="1">
        <v>29</v>
      </c>
      <c r="G14" s="1">
        <f>INDEX('[1]Carta Psicrométrica'!B$3:AO$49,MATCH([1]datos!F164,'[1]Carta Psicrométrica'!A$3:A$49,0),MATCH([1]datos!E164,'[1]Carta Psicrométrica'!B$2:AO$2,0))</f>
        <v>0</v>
      </c>
      <c r="H14" s="1">
        <v>40</v>
      </c>
      <c r="I14" s="1">
        <v>22</v>
      </c>
      <c r="J14" s="1">
        <v>1020</v>
      </c>
      <c r="K14" s="1">
        <f t="shared" si="0"/>
        <v>765</v>
      </c>
      <c r="L14" s="1">
        <v>32</v>
      </c>
      <c r="M14" s="1">
        <v>33</v>
      </c>
      <c r="N14" s="1">
        <v>34</v>
      </c>
      <c r="O14" s="1">
        <v>32</v>
      </c>
      <c r="P14" s="1">
        <v>29</v>
      </c>
      <c r="Q14" s="1">
        <v>100</v>
      </c>
      <c r="R14" s="1">
        <v>95</v>
      </c>
      <c r="S14" s="2">
        <f t="shared" si="1"/>
        <v>5</v>
      </c>
      <c r="T14" s="1">
        <v>43</v>
      </c>
      <c r="U14" s="1">
        <v>20</v>
      </c>
      <c r="V14" s="1">
        <v>0</v>
      </c>
      <c r="W14" s="1" t="str">
        <f t="shared" si="2"/>
        <v>Calma</v>
      </c>
      <c r="X14" s="1" t="s">
        <v>0</v>
      </c>
      <c r="Y14" s="1">
        <f t="shared" si="3"/>
        <v>90</v>
      </c>
      <c r="Z14" s="1">
        <v>0</v>
      </c>
      <c r="AA14" s="1">
        <f t="shared" si="4"/>
        <v>0</v>
      </c>
      <c r="AB14" s="1">
        <f t="shared" si="5"/>
        <v>0</v>
      </c>
      <c r="AC14" s="1"/>
      <c r="AD14" s="1">
        <v>1</v>
      </c>
      <c r="AE14" s="1" t="s">
        <v>12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43660</v>
      </c>
      <c r="B15" s="4">
        <v>0.33333333333333298</v>
      </c>
      <c r="C15" s="3">
        <v>0.625</v>
      </c>
      <c r="D15" s="1"/>
      <c r="E15" s="1">
        <v>22</v>
      </c>
      <c r="F15" s="1">
        <v>31</v>
      </c>
      <c r="G15" s="1">
        <f>INDEX('[1]Carta Psicrométrica'!B$3:AO$49,MATCH([1]datos!F165,'[1]Carta Psicrométrica'!A$3:A$49,0),MATCH([1]datos!E165,'[1]Carta Psicrométrica'!B$2:AO$2,0))</f>
        <v>0</v>
      </c>
      <c r="H15" s="1">
        <v>41</v>
      </c>
      <c r="I15" s="1">
        <v>25</v>
      </c>
      <c r="J15" s="1">
        <v>1020</v>
      </c>
      <c r="K15" s="1">
        <f t="shared" si="0"/>
        <v>765</v>
      </c>
      <c r="L15" s="1">
        <v>34</v>
      </c>
      <c r="M15" s="1">
        <v>34</v>
      </c>
      <c r="N15" s="1">
        <v>35</v>
      </c>
      <c r="O15" s="1">
        <v>32</v>
      </c>
      <c r="P15" s="1">
        <v>29</v>
      </c>
      <c r="Q15" s="1">
        <v>95</v>
      </c>
      <c r="R15" s="1">
        <v>90</v>
      </c>
      <c r="S15" s="2">
        <f t="shared" si="1"/>
        <v>5</v>
      </c>
      <c r="T15" s="1">
        <v>43</v>
      </c>
      <c r="U15" s="1">
        <v>20</v>
      </c>
      <c r="V15" s="1">
        <v>0</v>
      </c>
      <c r="W15" s="1" t="str">
        <f t="shared" si="2"/>
        <v>Calma</v>
      </c>
      <c r="X15" s="1" t="s">
        <v>8</v>
      </c>
      <c r="Y15" s="1">
        <f t="shared" si="3"/>
        <v>157.5</v>
      </c>
      <c r="Z15" s="1">
        <v>0</v>
      </c>
      <c r="AA15" s="1">
        <f t="shared" si="4"/>
        <v>0</v>
      </c>
      <c r="AB15" s="1">
        <f t="shared" si="5"/>
        <v>0</v>
      </c>
      <c r="AC15" s="1"/>
      <c r="AD15" s="1">
        <v>0</v>
      </c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43661</v>
      </c>
      <c r="B16" s="4">
        <v>0.33333333333333298</v>
      </c>
      <c r="C16" s="3">
        <v>0.625</v>
      </c>
      <c r="D16" s="1"/>
      <c r="E16" s="1">
        <v>21</v>
      </c>
      <c r="F16" s="1">
        <v>30</v>
      </c>
      <c r="G16" s="1">
        <f>INDEX('[1]Carta Psicrométrica'!B$3:AO$49,MATCH([1]datos!F166,'[1]Carta Psicrométrica'!A$3:A$49,0),MATCH([1]datos!E166,'[1]Carta Psicrométrica'!B$2:AO$2,0))</f>
        <v>0</v>
      </c>
      <c r="H16" s="1">
        <v>43</v>
      </c>
      <c r="I16" s="1">
        <v>25</v>
      </c>
      <c r="J16" s="1">
        <v>1020</v>
      </c>
      <c r="K16" s="1">
        <f t="shared" si="0"/>
        <v>765</v>
      </c>
      <c r="L16" s="1">
        <v>34</v>
      </c>
      <c r="M16" s="1">
        <v>34</v>
      </c>
      <c r="N16" s="1">
        <v>35</v>
      </c>
      <c r="O16" s="1">
        <v>33</v>
      </c>
      <c r="P16" s="1">
        <v>30</v>
      </c>
      <c r="Q16" s="1">
        <v>90</v>
      </c>
      <c r="R16" s="1">
        <v>80</v>
      </c>
      <c r="S16" s="2">
        <f t="shared" si="1"/>
        <v>10</v>
      </c>
      <c r="T16" s="1">
        <v>44</v>
      </c>
      <c r="U16" s="1">
        <v>22</v>
      </c>
      <c r="V16" s="1">
        <v>0</v>
      </c>
      <c r="W16" s="1" t="str">
        <f t="shared" si="2"/>
        <v>Calma</v>
      </c>
      <c r="X16" s="1" t="s">
        <v>0</v>
      </c>
      <c r="Y16" s="1">
        <f t="shared" si="3"/>
        <v>90</v>
      </c>
      <c r="Z16" s="1">
        <v>0</v>
      </c>
      <c r="AA16" s="1">
        <f t="shared" si="4"/>
        <v>0</v>
      </c>
      <c r="AB16" s="1">
        <f t="shared" si="5"/>
        <v>0</v>
      </c>
      <c r="AC16" s="1"/>
      <c r="AD16" s="1">
        <v>3</v>
      </c>
      <c r="AE16" s="1" t="s">
        <v>1</v>
      </c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43662</v>
      </c>
      <c r="B17" s="4">
        <v>0.33333333333333298</v>
      </c>
      <c r="C17" s="3">
        <v>0.625</v>
      </c>
      <c r="D17" s="1"/>
      <c r="E17" s="1">
        <v>20</v>
      </c>
      <c r="F17" s="1">
        <v>30</v>
      </c>
      <c r="G17" s="1">
        <f>INDEX('[1]Carta Psicrométrica'!B$3:AO$49,MATCH([1]datos!F167,'[1]Carta Psicrométrica'!A$3:A$49,0),MATCH([1]datos!E167,'[1]Carta Psicrométrica'!B$2:AO$2,0))</f>
        <v>0</v>
      </c>
      <c r="H17" s="1">
        <v>43</v>
      </c>
      <c r="I17" s="1">
        <v>25</v>
      </c>
      <c r="J17" s="1">
        <v>1020</v>
      </c>
      <c r="K17" s="1">
        <f t="shared" si="0"/>
        <v>765</v>
      </c>
      <c r="L17" s="1">
        <v>35</v>
      </c>
      <c r="M17" s="1">
        <v>35</v>
      </c>
      <c r="N17" s="1">
        <v>35</v>
      </c>
      <c r="O17" s="1">
        <v>33</v>
      </c>
      <c r="P17" s="1">
        <v>30</v>
      </c>
      <c r="Q17" s="1">
        <v>80</v>
      </c>
      <c r="R17" s="1">
        <v>70</v>
      </c>
      <c r="S17" s="2">
        <f t="shared" si="1"/>
        <v>10</v>
      </c>
      <c r="T17" s="1">
        <v>44</v>
      </c>
      <c r="U17" s="1">
        <v>20</v>
      </c>
      <c r="V17" s="1">
        <v>0</v>
      </c>
      <c r="W17" s="1" t="str">
        <f t="shared" si="2"/>
        <v>Calma</v>
      </c>
      <c r="X17" s="1" t="s">
        <v>0</v>
      </c>
      <c r="Y17" s="1">
        <f t="shared" si="3"/>
        <v>90</v>
      </c>
      <c r="Z17" s="1">
        <v>0</v>
      </c>
      <c r="AA17" s="1">
        <f t="shared" si="4"/>
        <v>0</v>
      </c>
      <c r="AB17" s="1">
        <f t="shared" si="5"/>
        <v>0</v>
      </c>
      <c r="AC17" s="1"/>
      <c r="AD17" s="1">
        <v>7</v>
      </c>
      <c r="AE17" s="1" t="s">
        <v>1</v>
      </c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43663</v>
      </c>
      <c r="B18" s="4">
        <v>0.33333333333333298</v>
      </c>
      <c r="C18" s="3">
        <v>0.625</v>
      </c>
      <c r="D18" s="1"/>
      <c r="E18" s="1">
        <v>21</v>
      </c>
      <c r="F18" s="1">
        <v>27</v>
      </c>
      <c r="G18" s="1">
        <f>INDEX('[1]Carta Psicrométrica'!B$3:AO$49,MATCH([1]datos!F168,'[1]Carta Psicrométrica'!A$3:A$49,0),MATCH([1]datos!E168,'[1]Carta Psicrométrica'!B$2:AO$2,0))</f>
        <v>0</v>
      </c>
      <c r="H18" s="1">
        <v>44</v>
      </c>
      <c r="I18" s="1">
        <v>28</v>
      </c>
      <c r="J18" s="1">
        <v>1020</v>
      </c>
      <c r="K18" s="1">
        <f t="shared" si="0"/>
        <v>765</v>
      </c>
      <c r="L18" s="1">
        <v>35</v>
      </c>
      <c r="M18" s="1">
        <v>35</v>
      </c>
      <c r="N18" s="1">
        <v>35</v>
      </c>
      <c r="O18" s="1">
        <v>34</v>
      </c>
      <c r="P18" s="1">
        <v>30</v>
      </c>
      <c r="Q18" s="1">
        <v>70</v>
      </c>
      <c r="R18" s="1">
        <v>60</v>
      </c>
      <c r="S18" s="2">
        <f t="shared" si="1"/>
        <v>10</v>
      </c>
      <c r="T18" s="1">
        <v>44</v>
      </c>
      <c r="U18" s="1">
        <v>20</v>
      </c>
      <c r="V18" s="1">
        <v>0</v>
      </c>
      <c r="W18" s="1" t="str">
        <f t="shared" si="2"/>
        <v>Calma</v>
      </c>
      <c r="X18" s="1" t="s">
        <v>11</v>
      </c>
      <c r="Y18" s="1">
        <f t="shared" si="3"/>
        <v>202.5</v>
      </c>
      <c r="Z18" s="1">
        <v>0</v>
      </c>
      <c r="AA18" s="1">
        <f t="shared" si="4"/>
        <v>0</v>
      </c>
      <c r="AB18" s="1">
        <f t="shared" si="5"/>
        <v>0</v>
      </c>
      <c r="AC18" s="1"/>
      <c r="AD18" s="1">
        <v>2</v>
      </c>
      <c r="AE18" s="1" t="s">
        <v>1</v>
      </c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43664</v>
      </c>
      <c r="B19" s="4">
        <v>0.33333333333333298</v>
      </c>
      <c r="C19" s="3">
        <v>0.625</v>
      </c>
      <c r="D19" s="1"/>
      <c r="E19" s="1">
        <v>22</v>
      </c>
      <c r="F19" s="1">
        <v>27</v>
      </c>
      <c r="G19" s="1">
        <f>INDEX('[1]Carta Psicrométrica'!B$3:AO$49,MATCH([1]datos!F169,'[1]Carta Psicrométrica'!A$3:A$49,0),MATCH([1]datos!E169,'[1]Carta Psicrométrica'!B$2:AO$2,0))</f>
        <v>0</v>
      </c>
      <c r="H19" s="1">
        <v>42</v>
      </c>
      <c r="I19" s="1">
        <v>25</v>
      </c>
      <c r="J19" s="1">
        <v>1020</v>
      </c>
      <c r="K19" s="1">
        <f t="shared" si="0"/>
        <v>765</v>
      </c>
      <c r="L19" s="1">
        <v>35</v>
      </c>
      <c r="M19" s="1">
        <v>35</v>
      </c>
      <c r="N19" s="1">
        <v>35</v>
      </c>
      <c r="O19" s="1">
        <v>33</v>
      </c>
      <c r="P19" s="1">
        <v>30</v>
      </c>
      <c r="Q19" s="1">
        <v>60</v>
      </c>
      <c r="R19" s="1">
        <v>50</v>
      </c>
      <c r="S19" s="2">
        <f t="shared" si="1"/>
        <v>10</v>
      </c>
      <c r="T19" s="1">
        <v>45</v>
      </c>
      <c r="U19" s="1">
        <v>20</v>
      </c>
      <c r="V19" s="1">
        <v>0</v>
      </c>
      <c r="W19" s="1" t="str">
        <f t="shared" si="2"/>
        <v>Calma</v>
      </c>
      <c r="X19" s="1" t="s">
        <v>9</v>
      </c>
      <c r="Y19" s="1">
        <f t="shared" si="3"/>
        <v>270</v>
      </c>
      <c r="Z19" s="1">
        <v>0</v>
      </c>
      <c r="AA19" s="1">
        <f t="shared" si="4"/>
        <v>0</v>
      </c>
      <c r="AB19" s="1">
        <f t="shared" si="5"/>
        <v>0</v>
      </c>
      <c r="AC19" s="1"/>
      <c r="AD19" s="1">
        <v>8</v>
      </c>
      <c r="AE19" s="1" t="s">
        <v>10</v>
      </c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43665</v>
      </c>
      <c r="B20" s="4">
        <v>0.33333333333333298</v>
      </c>
      <c r="C20" s="3">
        <v>0.625</v>
      </c>
      <c r="D20" s="1"/>
      <c r="E20" s="1">
        <v>22</v>
      </c>
      <c r="F20" s="1">
        <v>30</v>
      </c>
      <c r="G20" s="1">
        <f>INDEX('[1]Carta Psicrométrica'!B$3:AO$49,MATCH([1]datos!F170,'[1]Carta Psicrométrica'!A$3:A$49,0),MATCH([1]datos!E170,'[1]Carta Psicrométrica'!B$2:AO$2,0))</f>
        <v>0</v>
      </c>
      <c r="H20" s="1">
        <v>41</v>
      </c>
      <c r="I20" s="1">
        <v>26</v>
      </c>
      <c r="J20" s="1">
        <v>1020</v>
      </c>
      <c r="K20" s="1">
        <f t="shared" si="0"/>
        <v>765</v>
      </c>
      <c r="L20" s="1">
        <v>35</v>
      </c>
      <c r="M20" s="1">
        <v>35</v>
      </c>
      <c r="N20" s="1">
        <v>35</v>
      </c>
      <c r="O20" s="1">
        <v>34</v>
      </c>
      <c r="P20" s="1">
        <v>30</v>
      </c>
      <c r="Q20" s="1">
        <v>50</v>
      </c>
      <c r="R20" s="1">
        <v>40</v>
      </c>
      <c r="S20" s="2">
        <f t="shared" si="1"/>
        <v>10</v>
      </c>
      <c r="T20" s="1">
        <v>45</v>
      </c>
      <c r="U20" s="1">
        <v>20</v>
      </c>
      <c r="V20" s="1">
        <v>0</v>
      </c>
      <c r="W20" s="1" t="str">
        <f t="shared" si="2"/>
        <v>Calma</v>
      </c>
      <c r="X20" s="1" t="s">
        <v>9</v>
      </c>
      <c r="Y20" s="1">
        <f t="shared" si="3"/>
        <v>270</v>
      </c>
      <c r="Z20" s="1">
        <v>0</v>
      </c>
      <c r="AA20" s="1">
        <f t="shared" si="4"/>
        <v>0</v>
      </c>
      <c r="AB20" s="1">
        <f t="shared" si="5"/>
        <v>0</v>
      </c>
      <c r="AC20" s="1"/>
      <c r="AD20" s="1">
        <v>0</v>
      </c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43666</v>
      </c>
      <c r="B21" s="4">
        <v>0.33333333333333298</v>
      </c>
      <c r="C21" s="3">
        <v>0.625</v>
      </c>
      <c r="D21" s="1"/>
      <c r="E21" s="1">
        <v>23</v>
      </c>
      <c r="F21" s="1">
        <v>31</v>
      </c>
      <c r="G21" s="1">
        <f>INDEX('[1]Carta Psicrométrica'!B$3:AO$49,MATCH([1]datos!F171,'[1]Carta Psicrométrica'!A$3:A$49,0),MATCH([1]datos!E171,'[1]Carta Psicrométrica'!B$2:AO$2,0))</f>
        <v>0</v>
      </c>
      <c r="H21" s="1">
        <v>42</v>
      </c>
      <c r="I21" s="1">
        <v>26</v>
      </c>
      <c r="J21" s="1">
        <v>1020</v>
      </c>
      <c r="K21" s="1">
        <f t="shared" si="0"/>
        <v>765</v>
      </c>
      <c r="L21" s="1">
        <v>35</v>
      </c>
      <c r="M21" s="1">
        <v>35</v>
      </c>
      <c r="N21" s="1">
        <v>36</v>
      </c>
      <c r="O21" s="1">
        <v>34</v>
      </c>
      <c r="P21" s="1">
        <v>30</v>
      </c>
      <c r="Q21" s="1">
        <v>110</v>
      </c>
      <c r="R21" s="1">
        <v>100</v>
      </c>
      <c r="S21" s="2">
        <f t="shared" si="1"/>
        <v>10</v>
      </c>
      <c r="T21" s="1">
        <v>43</v>
      </c>
      <c r="U21" s="1">
        <v>20</v>
      </c>
      <c r="V21" s="1">
        <v>0</v>
      </c>
      <c r="W21" s="1" t="str">
        <f t="shared" si="2"/>
        <v>Calma</v>
      </c>
      <c r="X21" s="1" t="s">
        <v>2</v>
      </c>
      <c r="Y21" s="1">
        <f t="shared" si="3"/>
        <v>0</v>
      </c>
      <c r="Z21" s="1">
        <v>0</v>
      </c>
      <c r="AA21" s="1">
        <f t="shared" si="4"/>
        <v>0</v>
      </c>
      <c r="AB21" s="1">
        <f t="shared" si="5"/>
        <v>0</v>
      </c>
      <c r="AC21" s="1"/>
      <c r="AD21" s="1">
        <v>0</v>
      </c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43667</v>
      </c>
      <c r="B22" s="4">
        <v>0.33333333333333298</v>
      </c>
      <c r="C22" s="3">
        <v>0.625</v>
      </c>
      <c r="D22" s="1"/>
      <c r="E22" s="1">
        <v>22</v>
      </c>
      <c r="F22" s="1">
        <v>30</v>
      </c>
      <c r="G22" s="1">
        <f>INDEX('[1]Carta Psicrométrica'!B$3:AO$49,MATCH([1]datos!F172,'[1]Carta Psicrométrica'!A$3:A$49,0),MATCH([1]datos!E172,'[1]Carta Psicrométrica'!B$2:AO$2,0))</f>
        <v>0</v>
      </c>
      <c r="H22" s="1">
        <v>43</v>
      </c>
      <c r="I22" s="1">
        <v>27</v>
      </c>
      <c r="J22" s="1">
        <v>1020</v>
      </c>
      <c r="K22" s="1">
        <f t="shared" si="0"/>
        <v>765</v>
      </c>
      <c r="L22" s="1">
        <v>35</v>
      </c>
      <c r="M22" s="1">
        <v>35</v>
      </c>
      <c r="N22" s="1">
        <v>36</v>
      </c>
      <c r="O22" s="1">
        <v>35</v>
      </c>
      <c r="P22" s="1">
        <v>30</v>
      </c>
      <c r="Q22" s="1">
        <v>100</v>
      </c>
      <c r="R22" s="1">
        <v>90</v>
      </c>
      <c r="S22" s="2">
        <f t="shared" si="1"/>
        <v>10</v>
      </c>
      <c r="T22" s="1">
        <v>44</v>
      </c>
      <c r="U22" s="1">
        <v>20</v>
      </c>
      <c r="V22" s="1">
        <v>1</v>
      </c>
      <c r="W22" s="1" t="str">
        <f t="shared" si="2"/>
        <v>Ventolina</v>
      </c>
      <c r="X22" s="1" t="s">
        <v>9</v>
      </c>
      <c r="Y22" s="1">
        <f t="shared" si="3"/>
        <v>270</v>
      </c>
      <c r="Z22" s="1">
        <v>0</v>
      </c>
      <c r="AA22" s="1">
        <f t="shared" si="4"/>
        <v>0</v>
      </c>
      <c r="AB22" s="1">
        <f t="shared" si="5"/>
        <v>0</v>
      </c>
      <c r="AC22" s="1"/>
      <c r="AD22" s="1">
        <v>0</v>
      </c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43668</v>
      </c>
      <c r="B23" s="4">
        <v>0.33333333333333298</v>
      </c>
      <c r="C23" s="3">
        <v>0.625</v>
      </c>
      <c r="D23" s="1"/>
      <c r="E23" s="1">
        <v>21</v>
      </c>
      <c r="F23" s="1">
        <v>28</v>
      </c>
      <c r="G23" s="1">
        <f>INDEX('[1]Carta Psicrométrica'!B$3:AO$49,MATCH([1]datos!F173,'[1]Carta Psicrométrica'!A$3:A$49,0),MATCH([1]datos!E173,'[1]Carta Psicrométrica'!B$2:AO$2,0))</f>
        <v>0</v>
      </c>
      <c r="H23" s="1">
        <v>45</v>
      </c>
      <c r="I23" s="1">
        <v>28</v>
      </c>
      <c r="J23" s="1">
        <v>1020</v>
      </c>
      <c r="K23" s="1">
        <f t="shared" si="0"/>
        <v>765</v>
      </c>
      <c r="L23" s="1">
        <v>35</v>
      </c>
      <c r="M23" s="1">
        <v>35</v>
      </c>
      <c r="N23" s="1">
        <v>36</v>
      </c>
      <c r="O23" s="1">
        <v>35</v>
      </c>
      <c r="P23" s="1">
        <v>31</v>
      </c>
      <c r="Q23" s="1">
        <v>90</v>
      </c>
      <c r="R23" s="1">
        <v>77</v>
      </c>
      <c r="S23" s="2">
        <f t="shared" si="1"/>
        <v>13</v>
      </c>
      <c r="T23" s="1">
        <v>44</v>
      </c>
      <c r="U23" s="1">
        <v>20</v>
      </c>
      <c r="V23" s="1">
        <v>1</v>
      </c>
      <c r="W23" s="1" t="str">
        <f t="shared" si="2"/>
        <v>Ventolina</v>
      </c>
      <c r="X23" s="1" t="s">
        <v>8</v>
      </c>
      <c r="Y23" s="1">
        <f t="shared" si="3"/>
        <v>157.5</v>
      </c>
      <c r="Z23" s="1">
        <v>0</v>
      </c>
      <c r="AA23" s="1">
        <f t="shared" si="4"/>
        <v>0</v>
      </c>
      <c r="AB23" s="1">
        <f t="shared" si="5"/>
        <v>0</v>
      </c>
      <c r="AC23" s="1"/>
      <c r="AD23" s="1">
        <v>8</v>
      </c>
      <c r="AE23" s="1" t="s">
        <v>7</v>
      </c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43669</v>
      </c>
      <c r="B24" s="4">
        <v>0.33333333333333298</v>
      </c>
      <c r="C24" s="3">
        <v>0.625</v>
      </c>
      <c r="D24" s="1"/>
      <c r="E24" s="1">
        <v>23</v>
      </c>
      <c r="F24" s="1">
        <v>30</v>
      </c>
      <c r="G24" s="1">
        <f>INDEX('[1]Carta Psicrométrica'!B$3:AO$49,MATCH([1]datos!F174,'[1]Carta Psicrométrica'!A$3:A$49,0),MATCH([1]datos!E174,'[1]Carta Psicrométrica'!B$2:AO$2,0))</f>
        <v>0</v>
      </c>
      <c r="H24" s="1">
        <v>35</v>
      </c>
      <c r="I24" s="1">
        <v>24</v>
      </c>
      <c r="J24" s="1">
        <v>1020</v>
      </c>
      <c r="K24" s="1">
        <f t="shared" si="0"/>
        <v>765</v>
      </c>
      <c r="L24" s="1">
        <v>33</v>
      </c>
      <c r="M24" s="1">
        <v>34</v>
      </c>
      <c r="N24" s="1">
        <v>35</v>
      </c>
      <c r="O24" s="1">
        <v>35</v>
      </c>
      <c r="P24" s="1">
        <v>30</v>
      </c>
      <c r="Q24" s="1">
        <v>77</v>
      </c>
      <c r="R24" s="1">
        <v>72</v>
      </c>
      <c r="S24" s="2">
        <f t="shared" si="1"/>
        <v>5</v>
      </c>
      <c r="T24" s="1">
        <v>43</v>
      </c>
      <c r="U24" s="1">
        <v>20</v>
      </c>
      <c r="V24" s="1">
        <v>1</v>
      </c>
      <c r="W24" s="1" t="str">
        <f t="shared" si="2"/>
        <v>Ventolina</v>
      </c>
      <c r="X24" s="1" t="s">
        <v>0</v>
      </c>
      <c r="Y24" s="1">
        <f t="shared" si="3"/>
        <v>90</v>
      </c>
      <c r="Z24" s="1">
        <v>0</v>
      </c>
      <c r="AA24" s="1">
        <f t="shared" si="4"/>
        <v>0</v>
      </c>
      <c r="AB24" s="1">
        <f t="shared" si="5"/>
        <v>0</v>
      </c>
      <c r="AC24" s="1"/>
      <c r="AD24" s="1">
        <v>8</v>
      </c>
      <c r="AE24" s="1" t="s">
        <v>7</v>
      </c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43670</v>
      </c>
      <c r="B25" s="4">
        <v>0.33333333333333298</v>
      </c>
      <c r="C25" s="3">
        <v>0.625</v>
      </c>
      <c r="D25" s="1"/>
      <c r="E25" s="1">
        <v>20</v>
      </c>
      <c r="F25" s="1">
        <v>25</v>
      </c>
      <c r="G25" s="1">
        <f>INDEX('[1]Carta Psicrométrica'!B$3:AO$49,MATCH([1]datos!F175,'[1]Carta Psicrométrica'!A$3:A$49,0),MATCH([1]datos!E175,'[1]Carta Psicrométrica'!B$2:AO$2,0))</f>
        <v>0</v>
      </c>
      <c r="H25" s="1">
        <v>36</v>
      </c>
      <c r="I25" s="1">
        <v>21</v>
      </c>
      <c r="J25" s="1">
        <v>1020</v>
      </c>
      <c r="K25" s="1">
        <f t="shared" si="0"/>
        <v>765</v>
      </c>
      <c r="L25" s="1">
        <v>32</v>
      </c>
      <c r="M25" s="1">
        <v>33</v>
      </c>
      <c r="N25" s="1">
        <v>35</v>
      </c>
      <c r="O25" s="1">
        <v>34</v>
      </c>
      <c r="P25" s="1">
        <v>30</v>
      </c>
      <c r="Q25" s="1">
        <v>72</v>
      </c>
      <c r="R25" s="1">
        <v>65</v>
      </c>
      <c r="S25" s="2">
        <f t="shared" si="1"/>
        <v>7</v>
      </c>
      <c r="T25" s="1">
        <v>44</v>
      </c>
      <c r="U25" s="1">
        <v>22</v>
      </c>
      <c r="V25" s="1">
        <v>0</v>
      </c>
      <c r="W25" s="1" t="str">
        <f t="shared" si="2"/>
        <v>Calma</v>
      </c>
      <c r="X25" s="1" t="s">
        <v>0</v>
      </c>
      <c r="Y25" s="1">
        <f t="shared" si="3"/>
        <v>90</v>
      </c>
      <c r="Z25" s="1">
        <v>0</v>
      </c>
      <c r="AA25" s="1">
        <f t="shared" si="4"/>
        <v>0</v>
      </c>
      <c r="AB25" s="1">
        <f t="shared" si="5"/>
        <v>0</v>
      </c>
      <c r="AC25" s="1"/>
      <c r="AD25" s="1">
        <v>0</v>
      </c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43671</v>
      </c>
      <c r="B26" s="4">
        <v>0.33333333333333298</v>
      </c>
      <c r="C26" s="3">
        <v>0.625</v>
      </c>
      <c r="D26" s="1"/>
      <c r="E26" s="1">
        <v>20</v>
      </c>
      <c r="F26" s="1">
        <v>27</v>
      </c>
      <c r="G26" s="1">
        <f>INDEX('[1]Carta Psicrométrica'!B$3:AO$49,MATCH([1]datos!F176,'[1]Carta Psicrométrica'!A$3:A$49,0),MATCH([1]datos!E176,'[1]Carta Psicrométrica'!B$2:AO$2,0))</f>
        <v>0</v>
      </c>
      <c r="H26" s="1">
        <v>38</v>
      </c>
      <c r="I26" s="1">
        <v>23</v>
      </c>
      <c r="J26" s="1">
        <v>1021</v>
      </c>
      <c r="K26" s="1">
        <f t="shared" si="0"/>
        <v>765.75</v>
      </c>
      <c r="L26" s="1">
        <v>33</v>
      </c>
      <c r="M26" s="1">
        <v>34</v>
      </c>
      <c r="N26" s="1">
        <v>35</v>
      </c>
      <c r="O26" s="1">
        <v>34</v>
      </c>
      <c r="P26" s="1">
        <v>30</v>
      </c>
      <c r="Q26" s="1">
        <v>65</v>
      </c>
      <c r="R26" s="1">
        <v>55</v>
      </c>
      <c r="S26" s="2">
        <f t="shared" si="1"/>
        <v>10</v>
      </c>
      <c r="T26" s="1">
        <v>45</v>
      </c>
      <c r="U26" s="1">
        <v>20</v>
      </c>
      <c r="V26" s="1">
        <v>0</v>
      </c>
      <c r="W26" s="1" t="str">
        <f t="shared" si="2"/>
        <v>Calma</v>
      </c>
      <c r="X26" s="1" t="s">
        <v>0</v>
      </c>
      <c r="Y26" s="1">
        <f t="shared" si="3"/>
        <v>90</v>
      </c>
      <c r="Z26" s="1">
        <v>0</v>
      </c>
      <c r="AA26" s="1">
        <f t="shared" si="4"/>
        <v>0</v>
      </c>
      <c r="AB26" s="1">
        <f t="shared" si="5"/>
        <v>0</v>
      </c>
      <c r="AC26" s="1"/>
      <c r="AD26" s="1">
        <v>0</v>
      </c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43672</v>
      </c>
      <c r="B27" s="4">
        <v>0.33333333333333298</v>
      </c>
      <c r="C27" s="3">
        <v>0.625</v>
      </c>
      <c r="D27" s="1"/>
      <c r="E27" s="1">
        <v>20</v>
      </c>
      <c r="F27" s="1">
        <v>27</v>
      </c>
      <c r="G27" s="1">
        <f>INDEX('[1]Carta Psicrométrica'!B$3:AO$49,MATCH([1]datos!F177,'[1]Carta Psicrométrica'!A$3:A$49,0),MATCH([1]datos!E177,'[1]Carta Psicrométrica'!B$2:AO$2,0))</f>
        <v>0</v>
      </c>
      <c r="H27" s="1">
        <v>40</v>
      </c>
      <c r="I27" s="1">
        <v>25</v>
      </c>
      <c r="J27" s="1">
        <v>1023</v>
      </c>
      <c r="K27" s="1">
        <f t="shared" si="0"/>
        <v>767.25</v>
      </c>
      <c r="L27" s="1">
        <v>34</v>
      </c>
      <c r="M27" s="1">
        <v>35</v>
      </c>
      <c r="N27" s="1">
        <v>35</v>
      </c>
      <c r="O27" s="1">
        <v>34</v>
      </c>
      <c r="P27" s="1">
        <v>30</v>
      </c>
      <c r="Q27" s="1">
        <v>55</v>
      </c>
      <c r="R27" s="1">
        <v>45</v>
      </c>
      <c r="S27" s="2">
        <f t="shared" si="1"/>
        <v>10</v>
      </c>
      <c r="T27" s="1">
        <v>45</v>
      </c>
      <c r="U27" s="1">
        <v>20</v>
      </c>
      <c r="V27" s="1">
        <v>0</v>
      </c>
      <c r="W27" s="1" t="str">
        <f t="shared" si="2"/>
        <v>Calma</v>
      </c>
      <c r="X27" s="1" t="s">
        <v>5</v>
      </c>
      <c r="Y27" s="1">
        <f t="shared" si="3"/>
        <v>67.5</v>
      </c>
      <c r="Z27" s="1">
        <v>0</v>
      </c>
      <c r="AA27" s="1">
        <f t="shared" si="4"/>
        <v>0</v>
      </c>
      <c r="AB27" s="1">
        <f t="shared" si="5"/>
        <v>0</v>
      </c>
      <c r="AC27" s="1"/>
      <c r="AD27" s="1">
        <v>8</v>
      </c>
      <c r="AE27" s="1" t="s">
        <v>6</v>
      </c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43673</v>
      </c>
      <c r="B28" s="4">
        <v>0.33333333333333298</v>
      </c>
      <c r="C28" s="3">
        <v>0.625</v>
      </c>
      <c r="D28" s="1"/>
      <c r="E28" s="1">
        <v>30</v>
      </c>
      <c r="F28" s="1">
        <v>29</v>
      </c>
      <c r="G28" s="1">
        <f>INDEX('[1]Carta Psicrométrica'!B$3:AO$49,MATCH([1]datos!F178,'[1]Carta Psicrométrica'!A$3:A$49,0),MATCH([1]datos!E178,'[1]Carta Psicrométrica'!B$2:AO$2,0))</f>
        <v>0</v>
      </c>
      <c r="H28" s="1">
        <v>43</v>
      </c>
      <c r="I28" s="1">
        <v>26</v>
      </c>
      <c r="J28" s="1">
        <v>1023</v>
      </c>
      <c r="K28" s="1">
        <f t="shared" si="0"/>
        <v>767.25</v>
      </c>
      <c r="L28" s="1">
        <v>35</v>
      </c>
      <c r="M28" s="1">
        <v>35</v>
      </c>
      <c r="N28" s="1">
        <v>35</v>
      </c>
      <c r="O28" s="1">
        <v>34</v>
      </c>
      <c r="P28" s="1">
        <v>35</v>
      </c>
      <c r="Q28" s="1">
        <v>45</v>
      </c>
      <c r="R28" s="1">
        <v>35</v>
      </c>
      <c r="S28" s="2">
        <f t="shared" si="1"/>
        <v>10</v>
      </c>
      <c r="T28" s="1">
        <v>42</v>
      </c>
      <c r="U28" s="1">
        <v>20</v>
      </c>
      <c r="V28" s="1">
        <v>0</v>
      </c>
      <c r="W28" s="1" t="str">
        <f t="shared" si="2"/>
        <v>Calma</v>
      </c>
      <c r="X28" s="1" t="s">
        <v>5</v>
      </c>
      <c r="Y28" s="1">
        <f t="shared" si="3"/>
        <v>67.5</v>
      </c>
      <c r="Z28" s="1">
        <v>0</v>
      </c>
      <c r="AA28" s="1">
        <f t="shared" si="4"/>
        <v>0</v>
      </c>
      <c r="AB28" s="1">
        <f t="shared" si="5"/>
        <v>0</v>
      </c>
      <c r="AC28" s="1"/>
      <c r="AD28" s="1">
        <v>8</v>
      </c>
      <c r="AE28" s="1" t="s">
        <v>4</v>
      </c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43674</v>
      </c>
      <c r="B29" s="4">
        <v>0.33333333333333298</v>
      </c>
      <c r="C29" s="3">
        <v>0.625</v>
      </c>
      <c r="D29" s="1"/>
      <c r="E29" s="1">
        <v>24</v>
      </c>
      <c r="F29" s="1">
        <v>31</v>
      </c>
      <c r="G29" s="1">
        <f>INDEX('[1]Carta Psicrométrica'!B$3:AO$49,MATCH([1]datos!F179,'[1]Carta Psicrométrica'!A$3:A$49,0),MATCH([1]datos!E179,'[1]Carta Psicrométrica'!B$2:AO$2,0))</f>
        <v>0</v>
      </c>
      <c r="H29" s="1">
        <v>42</v>
      </c>
      <c r="I29" s="1">
        <v>27</v>
      </c>
      <c r="J29" s="1">
        <v>1023</v>
      </c>
      <c r="K29" s="1">
        <f t="shared" si="0"/>
        <v>767.25</v>
      </c>
      <c r="L29" s="1">
        <v>36</v>
      </c>
      <c r="M29" s="1">
        <v>36</v>
      </c>
      <c r="N29" s="1">
        <v>36</v>
      </c>
      <c r="O29" s="1">
        <v>35</v>
      </c>
      <c r="P29" s="1">
        <v>35</v>
      </c>
      <c r="Q29" s="1">
        <v>110</v>
      </c>
      <c r="R29" s="1">
        <v>95</v>
      </c>
      <c r="S29" s="2">
        <f t="shared" si="1"/>
        <v>15</v>
      </c>
      <c r="T29" s="1">
        <v>46</v>
      </c>
      <c r="U29" s="1">
        <v>25</v>
      </c>
      <c r="V29" s="1">
        <v>0</v>
      </c>
      <c r="W29" s="1" t="str">
        <f t="shared" si="2"/>
        <v>Calma</v>
      </c>
      <c r="X29" s="1" t="s">
        <v>3</v>
      </c>
      <c r="Y29" s="1">
        <f t="shared" si="3"/>
        <v>337.5</v>
      </c>
      <c r="Z29" s="1">
        <v>0</v>
      </c>
      <c r="AA29" s="1">
        <f t="shared" si="4"/>
        <v>0</v>
      </c>
      <c r="AB29" s="1">
        <f t="shared" si="5"/>
        <v>0</v>
      </c>
      <c r="AC29" s="1"/>
      <c r="AD29" s="1">
        <v>8</v>
      </c>
      <c r="AE29" s="1" t="s">
        <v>1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43675</v>
      </c>
      <c r="B30" s="4">
        <v>0.33333333333333298</v>
      </c>
      <c r="C30" s="3">
        <v>0.625</v>
      </c>
      <c r="D30" s="1"/>
      <c r="E30" s="1">
        <v>22</v>
      </c>
      <c r="F30" s="1">
        <v>27</v>
      </c>
      <c r="G30" s="1">
        <f>INDEX('[1]Carta Psicrométrica'!B$3:AO$49,MATCH([1]datos!F180,'[1]Carta Psicrométrica'!A$3:A$49,0),MATCH([1]datos!E180,'[1]Carta Psicrométrica'!B$2:AO$2,0))</f>
        <v>0</v>
      </c>
      <c r="H30" s="1">
        <v>41</v>
      </c>
      <c r="I30" s="1">
        <v>25</v>
      </c>
      <c r="J30" s="1">
        <v>1020</v>
      </c>
      <c r="K30" s="1">
        <f t="shared" si="0"/>
        <v>765</v>
      </c>
      <c r="L30" s="1">
        <v>35</v>
      </c>
      <c r="M30" s="1">
        <v>35</v>
      </c>
      <c r="N30" s="1">
        <v>35</v>
      </c>
      <c r="O30" s="1">
        <v>35</v>
      </c>
      <c r="P30" s="1">
        <v>30</v>
      </c>
      <c r="Q30" s="1">
        <v>95</v>
      </c>
      <c r="R30" s="1">
        <v>85</v>
      </c>
      <c r="S30" s="2">
        <f t="shared" si="1"/>
        <v>10</v>
      </c>
      <c r="T30" s="1">
        <v>44</v>
      </c>
      <c r="U30" s="1">
        <v>20</v>
      </c>
      <c r="V30" s="1">
        <v>0</v>
      </c>
      <c r="W30" s="1" t="str">
        <f t="shared" si="2"/>
        <v>Calma</v>
      </c>
      <c r="X30" s="1" t="s">
        <v>2</v>
      </c>
      <c r="Y30" s="1">
        <f t="shared" si="3"/>
        <v>0</v>
      </c>
      <c r="Z30" s="1">
        <v>0</v>
      </c>
      <c r="AA30" s="1">
        <f t="shared" si="4"/>
        <v>0</v>
      </c>
      <c r="AB30" s="1">
        <f t="shared" si="5"/>
        <v>0</v>
      </c>
      <c r="AC30" s="1"/>
      <c r="AD30" s="1">
        <v>8</v>
      </c>
      <c r="AE30" s="1" t="s">
        <v>1</v>
      </c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43676</v>
      </c>
      <c r="B31" s="4">
        <v>0.33333333333333298</v>
      </c>
      <c r="C31" s="3">
        <v>0.625</v>
      </c>
      <c r="D31" s="1"/>
      <c r="E31" s="1">
        <v>22</v>
      </c>
      <c r="F31" s="1">
        <v>29</v>
      </c>
      <c r="G31" s="1">
        <f>INDEX('[1]Carta Psicrométrica'!B$3:AO$49,MATCH([1]datos!F181,'[1]Carta Psicrométrica'!A$3:A$49,0),MATCH([1]datos!E181,'[1]Carta Psicrométrica'!B$2:AO$2,0))</f>
        <v>0</v>
      </c>
      <c r="H31" s="1">
        <v>40</v>
      </c>
      <c r="I31" s="1">
        <v>25</v>
      </c>
      <c r="J31" s="1">
        <v>1021</v>
      </c>
      <c r="K31" s="1">
        <f t="shared" si="0"/>
        <v>765.75</v>
      </c>
      <c r="L31" s="1">
        <v>34</v>
      </c>
      <c r="M31" s="1">
        <v>34</v>
      </c>
      <c r="N31" s="1">
        <v>35</v>
      </c>
      <c r="O31" s="1">
        <v>35</v>
      </c>
      <c r="P31" s="1">
        <v>36</v>
      </c>
      <c r="Q31" s="1">
        <v>85</v>
      </c>
      <c r="R31" s="1">
        <v>77</v>
      </c>
      <c r="S31" s="2">
        <f t="shared" si="1"/>
        <v>8</v>
      </c>
      <c r="T31" s="1">
        <v>40</v>
      </c>
      <c r="U31" s="1">
        <v>20</v>
      </c>
      <c r="V31" s="1">
        <v>0</v>
      </c>
      <c r="W31" s="1" t="str">
        <f t="shared" si="2"/>
        <v>Calma</v>
      </c>
      <c r="X31" s="1" t="s">
        <v>0</v>
      </c>
      <c r="Y31" s="1">
        <f t="shared" si="3"/>
        <v>90</v>
      </c>
      <c r="Z31" s="1">
        <v>0</v>
      </c>
      <c r="AA31" s="1">
        <f t="shared" si="4"/>
        <v>0</v>
      </c>
      <c r="AB31" s="1">
        <f t="shared" si="5"/>
        <v>0</v>
      </c>
      <c r="AC31" s="1"/>
      <c r="AD31" s="1">
        <v>0</v>
      </c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5">
        <v>43677</v>
      </c>
      <c r="B32" s="4">
        <v>0.33333333333333298</v>
      </c>
      <c r="C32" s="3">
        <v>0.625</v>
      </c>
      <c r="D32" s="1"/>
      <c r="E32" s="1">
        <v>23</v>
      </c>
      <c r="F32" s="1">
        <v>29</v>
      </c>
      <c r="G32" s="1">
        <f>INDEX('[1]Carta Psicrométrica'!B$3:AO$49,MATCH([1]datos!F182,'[1]Carta Psicrométrica'!A$3:A$49,0),MATCH([1]datos!E182,'[1]Carta Psicrométrica'!B$2:AO$2,0))</f>
        <v>0</v>
      </c>
      <c r="H32" s="1">
        <v>40</v>
      </c>
      <c r="I32" s="1">
        <v>25</v>
      </c>
      <c r="J32" s="1">
        <v>1020</v>
      </c>
      <c r="K32" s="1">
        <f t="shared" si="0"/>
        <v>765</v>
      </c>
      <c r="L32" s="1">
        <v>35</v>
      </c>
      <c r="M32" s="1">
        <v>35</v>
      </c>
      <c r="N32" s="1">
        <v>35</v>
      </c>
      <c r="O32" s="1">
        <v>34</v>
      </c>
      <c r="P32" s="1">
        <v>30</v>
      </c>
      <c r="Q32" s="1">
        <v>77</v>
      </c>
      <c r="R32" s="1">
        <v>70</v>
      </c>
      <c r="S32" s="2">
        <f t="shared" si="1"/>
        <v>7</v>
      </c>
      <c r="T32" s="1">
        <v>45</v>
      </c>
      <c r="U32" s="1">
        <v>20</v>
      </c>
      <c r="V32" s="1">
        <v>0</v>
      </c>
      <c r="W32" s="1" t="str">
        <f t="shared" si="2"/>
        <v>Calma</v>
      </c>
      <c r="X32" s="1" t="s">
        <v>0</v>
      </c>
      <c r="Y32" s="1">
        <f t="shared" si="3"/>
        <v>90</v>
      </c>
      <c r="Z32" s="1">
        <v>0</v>
      </c>
      <c r="AA32" s="1">
        <f t="shared" si="4"/>
        <v>0</v>
      </c>
      <c r="AB32" s="1">
        <f t="shared" si="5"/>
        <v>0</v>
      </c>
      <c r="AC32" s="1"/>
      <c r="AD32" s="1">
        <v>0</v>
      </c>
      <c r="AE32" s="1"/>
      <c r="AF32" s="1"/>
      <c r="AG32" s="1"/>
      <c r="AH32" s="1"/>
      <c r="AI32" s="1"/>
      <c r="AJ32" s="1"/>
      <c r="AK32" s="1"/>
      <c r="AL32" s="1"/>
      <c r="AM3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2019-09-13T19:06:59Z</dcterms:created>
  <dcterms:modified xsi:type="dcterms:W3CDTF">2019-09-13T19:14:34Z</dcterms:modified>
</cp:coreProperties>
</file>