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\Desktop\AKR\PECC Copy\00 Comentarios 20200623\00 Comparacion PRODESEN 2019 vs 2020\"/>
    </mc:Choice>
  </mc:AlternateContent>
  <xr:revisionPtr revIDLastSave="0" documentId="13_ncr:1_{6E791223-86D7-4767-875B-BFEF73FC7C35}" xr6:coauthVersionLast="45" xr6:coauthVersionMax="45" xr10:uidLastSave="{00000000-0000-0000-0000-000000000000}"/>
  <bookViews>
    <workbookView xWindow="-120" yWindow="-120" windowWidth="20730" windowHeight="11310" tabRatio="482" activeTab="1" xr2:uid="{B91FF3B4-03EB-4E78-9318-B755E4A2DBE4}"/>
  </bookViews>
  <sheets>
    <sheet name="Nacional" sheetId="1" r:id="rId1"/>
    <sheet name="Chihuahua" sheetId="2" r:id="rId2"/>
    <sheet name="Gen bruta Nal y Chih 2013-2017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14" i="2"/>
  <c r="H15" i="2"/>
  <c r="G15" i="2"/>
  <c r="G14" i="2"/>
  <c r="F10" i="2"/>
  <c r="F11" i="2"/>
  <c r="F12" i="2"/>
  <c r="F13" i="2"/>
  <c r="F9" i="2"/>
  <c r="H9" i="2"/>
  <c r="N19" i="2" l="1"/>
  <c r="D12" i="2" l="1"/>
  <c r="C12" i="2" s="1"/>
  <c r="D11" i="2"/>
  <c r="E11" i="2" s="1"/>
  <c r="G11" i="2" s="1"/>
  <c r="H11" i="2" s="1"/>
  <c r="D10" i="2"/>
  <c r="C10" i="2" s="1"/>
  <c r="D9" i="2"/>
  <c r="C9" i="2" s="1"/>
  <c r="C4" i="2"/>
  <c r="D13" i="2" s="1"/>
  <c r="D14" i="2" s="1"/>
  <c r="E12" i="2" l="1"/>
  <c r="G12" i="2" s="1"/>
  <c r="H12" i="2" s="1"/>
  <c r="E13" i="2"/>
  <c r="C11" i="2"/>
  <c r="E9" i="2"/>
  <c r="G9" i="2" s="1"/>
  <c r="C13" i="2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E10" i="2"/>
  <c r="G10" i="2" s="1"/>
  <c r="H10" i="2" s="1"/>
  <c r="D15" i="2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E15" i="1"/>
  <c r="C16" i="1"/>
  <c r="C11" i="1"/>
  <c r="C12" i="1" s="1"/>
  <c r="C13" i="1" s="1"/>
  <c r="C14" i="1" s="1"/>
  <c r="C15" i="1" s="1"/>
  <c r="C17" i="1" s="1"/>
  <c r="C18" i="1" s="1"/>
  <c r="C19" i="1" s="1"/>
  <c r="C20" i="1" s="1"/>
  <c r="C21" i="1" s="1"/>
  <c r="C22" i="1" s="1"/>
  <c r="C23" i="1" s="1"/>
  <c r="C24" i="1" s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10" i="1"/>
  <c r="E10" i="1"/>
  <c r="E11" i="1" s="1"/>
  <c r="E12" i="1" s="1"/>
  <c r="E13" i="1" s="1"/>
  <c r="E14" i="1" s="1"/>
  <c r="C10" i="1"/>
  <c r="E9" i="1"/>
  <c r="D9" i="1"/>
  <c r="C9" i="1"/>
  <c r="E14" i="2" l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G13" i="2"/>
  <c r="E16" i="1"/>
  <c r="E17" i="1" s="1"/>
  <c r="E18" i="1" s="1"/>
  <c r="E19" i="1" s="1"/>
  <c r="E20" i="1" s="1"/>
  <c r="E21" i="1" s="1"/>
  <c r="E22" i="1" s="1"/>
  <c r="E23" i="1" s="1"/>
  <c r="E24" i="1" s="1"/>
  <c r="H13" i="2" l="1"/>
  <c r="H14" i="2" l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G16" i="2"/>
  <c r="G17" i="2" s="1"/>
  <c r="G18" i="2" s="1"/>
  <c r="G19" i="2" l="1"/>
  <c r="G20" i="2" s="1"/>
  <c r="G21" i="2" s="1"/>
  <c r="G22" i="2" s="1"/>
  <c r="G23" i="2" s="1"/>
  <c r="G24" i="2" s="1"/>
  <c r="G25" i="2" s="1"/>
  <c r="G26" i="2" s="1"/>
  <c r="G27" i="2" s="1"/>
  <c r="G28" i="2" s="1"/>
  <c r="G29" i="2" s="1"/>
</calcChain>
</file>

<file path=xl/sharedStrings.xml><?xml version="1.0" encoding="utf-8"?>
<sst xmlns="http://schemas.openxmlformats.org/spreadsheetml/2006/main" count="74" uniqueCount="55">
  <si>
    <t>Consumo bruto del SEN (GWh)</t>
  </si>
  <si>
    <t>Año</t>
  </si>
  <si>
    <t>Bajo</t>
  </si>
  <si>
    <t>Medio</t>
  </si>
  <si>
    <t>Alto</t>
  </si>
  <si>
    <t>Escenarios</t>
  </si>
  <si>
    <t>Nacional</t>
  </si>
  <si>
    <t>FUENTE: GRÁFICO 6.9 PRONÓSTICO DE CONSUMO BRUTO DEL SEN 2019 — 2033, ESCENARIOS DE PLANEACIÓN, ALTO Y BAJO.</t>
  </si>
  <si>
    <t>PRODESEN 2019 - 2033. SENER. Cap. VI, Secc. VI.7 consumo bruto 2019 - 2033. p. 41</t>
  </si>
  <si>
    <r>
      <t>Escenarios</t>
    </r>
    <r>
      <rPr>
        <vertAlign val="superscript"/>
        <sz val="11"/>
        <color theme="1"/>
        <rFont val="Calibri"/>
        <family val="2"/>
        <scheme val="minor"/>
      </rPr>
      <t>[1]</t>
    </r>
  </si>
  <si>
    <t>[1] FUENTE: TABLA 6.6 PRONÓSTICO DEL CONSUMO BRUTO 2019 — 2033, ESCENARIOS PLANEACIÓN, ALTO Y BAJO</t>
  </si>
  <si>
    <t>PRODESEN 2019 - 2033</t>
  </si>
  <si>
    <t>PRODESEN 2018 - 2032</t>
  </si>
  <si>
    <t>Evolución Gen (GWh) 2018-2032</t>
  </si>
  <si>
    <t>Generación</t>
  </si>
  <si>
    <t>SECTOR 1A1a: ACTIVIDAD PRINCIPAL PRODUCCIÓN DE ELECTRICIDAD Y CALOR</t>
  </si>
  <si>
    <t>Con base en las Directrices del IPCC de 2006 para los inventarios nacionales de gases de efecto invernadero</t>
  </si>
  <si>
    <t>Sistema de Información Energética</t>
  </si>
  <si>
    <t>Sector Eléctrico Nacional</t>
  </si>
  <si>
    <t>Generación bruta de energía eléctrica por entidad federativa</t>
  </si>
  <si>
    <t>(megawatts-hora)</t>
  </si>
  <si>
    <t>REALES-ANUAL</t>
  </si>
  <si>
    <t>Unidades</t>
  </si>
  <si>
    <t>Total</t>
  </si>
  <si>
    <t>MWh</t>
  </si>
  <si>
    <t>Chihuahua</t>
  </si>
  <si>
    <t/>
  </si>
  <si>
    <t>Fuente: Sistema de Información Energética con información de CFE, incluye extinta LyFC.</t>
  </si>
  <si>
    <t>http://sie.energia.gob.mx/bdiController.do?action=cuadro&amp;cvecua=IIIA1C01</t>
  </si>
  <si>
    <t>[2]</t>
  </si>
  <si>
    <t>[2] Fuente: ver la hoja "Gen bruta Nal y Chih 2013-2017" de este libro</t>
  </si>
  <si>
    <t>Generación bruta de Chihuahua (GWh)</t>
  </si>
  <si>
    <t>PRODESEN</t>
  </si>
  <si>
    <t>2018-2032</t>
  </si>
  <si>
    <t>2019-2033</t>
  </si>
  <si>
    <t>Retiro</t>
  </si>
  <si>
    <t>PRODESEN 2018-2032</t>
  </si>
  <si>
    <t>PRODESEN 2019-2033</t>
  </si>
  <si>
    <t>Adición [3]</t>
  </si>
  <si>
    <t>Adición [4]</t>
  </si>
  <si>
    <t>[3] Fuente: ver la hoja "Adicion de plantas PRODESEN 19", celdas N57:O78, del libro "C:\Users\Luisa\Desktop\AKR\PECC Copy\00 Comentarios 20200623\00 Comparacion PRODESEN 2019 vs 2020\06 Sector Eléctrico PECC Chih Comparado.xlsx"</t>
  </si>
  <si>
    <t>P-2018-2032</t>
  </si>
  <si>
    <t>P-2019-2032</t>
  </si>
  <si>
    <t>RETIRO</t>
  </si>
  <si>
    <t>ADICION</t>
  </si>
  <si>
    <t>REPOTEN.</t>
  </si>
  <si>
    <t>De las plantas que estaban programadas para su retiro en el PRODESEN 2018-2032, en esta columna no se consideran las de Samalayuca II porque parece que ya están consideradas en el progama indicativo de instalación de centrales eléctricas del PRODESEN 2019-2032 (i.e. columna J)</t>
  </si>
  <si>
    <t>Además, de las plantas que se van a repotenciar, sólo se considera como aumneto adicional el 45%, 1,426 = (45%)(3,170)</t>
  </si>
  <si>
    <t>Línea Base</t>
  </si>
  <si>
    <t>LÍNEA BASE</t>
  </si>
  <si>
    <t>[4] Fuente: ver la hoja "Adicion de plantas PRODESEN 19", celdas N57:O78, del libro "C:\Users\Luisa\Desktop\AKR\PECC Copy\00 Comentarios 20200623\00 Comparacion PRODESEN 2019 vs 2020\06 Sector Eléctrico PECC Chih Comparado.xlsx"</t>
  </si>
  <si>
    <t>[5] Fuente: ver la hoja "Adicion de plantas PRODESEN 19" del libro C:\Users\Luisa\Desktop\AKR\PECC Copy\00 Comentarios 20200623\00 Comparacion PRODESEN 2019 vs 2020\06 Sector Eléctrico PECC Chih Comparado.xlsx</t>
  </si>
  <si>
    <t>[6] Fuente: ver la hoja "Adicion de plantas PRODESEN 19", celdas D18:O32, del libro "C:\Users\Luisa\Desktop\AKR\PECC Copy\00 Comentarios 20200623\00 Comparacion PRODESEN 2019 vs 2020\06 Sector Eléctrico PECC Chih Comparado.xlsx"</t>
  </si>
  <si>
    <t>Adición [5]</t>
  </si>
  <si>
    <t>Retiro [6]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</si>
</sst>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 tint="0.249977111117893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4" fillId="2" borderId="1" applyNumberFormat="0" applyFont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right" indent="2"/>
    </xf>
    <xf numFmtId="165" fontId="0" fillId="0" borderId="0" xfId="1" applyNumberFormat="1" applyFont="1"/>
    <xf numFmtId="164" fontId="0" fillId="0" borderId="0" xfId="2" applyNumberFormat="1" applyFont="1" applyAlignment="1">
      <alignment horizontal="center"/>
    </xf>
    <xf numFmtId="3" fontId="3" fillId="3" borderId="0" xfId="0" applyNumberFormat="1" applyFont="1" applyFill="1"/>
    <xf numFmtId="0" fontId="3" fillId="0" borderId="2" xfId="5" applyNumberFormat="1" applyFont="1" applyFill="1" applyBorder="1" applyAlignment="1">
      <alignment horizontal="right"/>
    </xf>
    <xf numFmtId="0" fontId="6" fillId="0" borderId="0" xfId="5" applyFont="1" applyFill="1" applyProtection="1"/>
    <xf numFmtId="0" fontId="0" fillId="0" borderId="0" xfId="0" applyFill="1"/>
    <xf numFmtId="0" fontId="7" fillId="0" borderId="0" xfId="5" applyFont="1" applyFill="1" applyAlignment="1" applyProtection="1">
      <alignment horizontal="left"/>
    </xf>
    <xf numFmtId="0" fontId="3" fillId="0" borderId="2" xfId="5" applyNumberFormat="1" applyFont="1" applyFill="1" applyBorder="1" applyAlignment="1">
      <alignment horizontal="center" vertical="center"/>
    </xf>
    <xf numFmtId="0" fontId="3" fillId="0" borderId="2" xfId="5" applyNumberFormat="1" applyFont="1" applyFill="1" applyBorder="1" applyAlignment="1">
      <alignment horizontal="center"/>
    </xf>
    <xf numFmtId="0" fontId="3" fillId="0" borderId="0" xfId="5" applyNumberFormat="1" applyFont="1" applyFill="1" applyBorder="1" applyAlignment="1"/>
    <xf numFmtId="0" fontId="4" fillId="0" borderId="0" xfId="5" applyNumberFormat="1" applyFont="1" applyFill="1" applyBorder="1" applyAlignment="1"/>
    <xf numFmtId="0" fontId="3" fillId="0" borderId="2" xfId="5" applyNumberFormat="1" applyFont="1" applyFill="1" applyBorder="1" applyAlignment="1"/>
    <xf numFmtId="4" fontId="3" fillId="0" borderId="2" xfId="5" applyNumberFormat="1" applyFont="1" applyFill="1" applyBorder="1" applyAlignment="1">
      <alignment horizontal="center"/>
    </xf>
    <xf numFmtId="0" fontId="4" fillId="0" borderId="2" xfId="5" applyNumberFormat="1" applyFont="1" applyFill="1" applyBorder="1" applyAlignment="1"/>
    <xf numFmtId="0" fontId="4" fillId="0" borderId="2" xfId="5" applyNumberFormat="1" applyFont="1" applyFill="1" applyBorder="1" applyAlignment="1">
      <alignment horizontal="center"/>
    </xf>
    <xf numFmtId="4" fontId="4" fillId="0" borderId="2" xfId="5" applyNumberFormat="1" applyFont="1" applyFill="1" applyBorder="1" applyAlignment="1">
      <alignment horizontal="center"/>
    </xf>
    <xf numFmtId="0" fontId="5" fillId="0" borderId="0" xfId="4" applyNumberFormat="1" applyFill="1" applyBorder="1" applyAlignment="1"/>
    <xf numFmtId="0" fontId="8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</cellXfs>
  <cellStyles count="8">
    <cellStyle name="Comma" xfId="1" builtinId="3"/>
    <cellStyle name="Hyperlink" xfId="4" builtinId="8"/>
    <cellStyle name="Normal" xfId="0" builtinId="0"/>
    <cellStyle name="Normal 2" xfId="5" xr:uid="{0A06EA68-B5C3-4F2F-A12B-758643826053}"/>
    <cellStyle name="Normal 2 2" xfId="6" xr:uid="{B20FB2A3-9620-4500-8EE9-5B70F8BFBE77}"/>
    <cellStyle name="Normal 3" xfId="3" xr:uid="{C46FEAE1-13DD-4BA7-8DC9-AD554166D18A}"/>
    <cellStyle name="Note 2" xfId="7" xr:uid="{809E0E56-CF1B-4139-B359-3BCF8654FE4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54792184160162"/>
          <c:y val="4.3406014327402521E-2"/>
          <c:w val="0.73971638315299126"/>
          <c:h val="0.78216084274159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Nacional!$C$8</c:f>
              <c:strCache>
                <c:ptCount val="1"/>
                <c:pt idx="0">
                  <c:v>Bajo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Nacional!$B$9:$B$24</c:f>
              <c:numCache>
                <c:formatCode>0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xVal>
          <c:yVal>
            <c:numRef>
              <c:f>Nacional!$C$9:$C$24</c:f>
              <c:numCache>
                <c:formatCode>_-* #,##0_-;\-* #,##0_-;_-* "-"??_-;_-@_-</c:formatCode>
                <c:ptCount val="16"/>
                <c:pt idx="0">
                  <c:v>318236</c:v>
                </c:pt>
                <c:pt idx="1">
                  <c:v>326828.37199999997</c:v>
                </c:pt>
                <c:pt idx="2">
                  <c:v>335652.73804399994</c:v>
                </c:pt>
                <c:pt idx="3">
                  <c:v>344715.36197118793</c:v>
                </c:pt>
                <c:pt idx="4">
                  <c:v>354022.67674440995</c:v>
                </c:pt>
                <c:pt idx="5">
                  <c:v>363581.28901650896</c:v>
                </c:pt>
                <c:pt idx="6">
                  <c:v>373397.98381995468</c:v>
                </c:pt>
                <c:pt idx="7">
                  <c:v>383479.72938309342</c:v>
                </c:pt>
                <c:pt idx="8">
                  <c:v>393833.68207643693</c:v>
                </c:pt>
                <c:pt idx="9">
                  <c:v>404467.19149250071</c:v>
                </c:pt>
                <c:pt idx="10">
                  <c:v>415387.80566279817</c:v>
                </c:pt>
                <c:pt idx="11">
                  <c:v>426603.27641569369</c:v>
                </c:pt>
                <c:pt idx="12">
                  <c:v>438121.56487891736</c:v>
                </c:pt>
                <c:pt idx="13">
                  <c:v>449950.84713064809</c:v>
                </c:pt>
                <c:pt idx="14">
                  <c:v>462099.52000317554</c:v>
                </c:pt>
                <c:pt idx="15">
                  <c:v>474576.20704326121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A5-4320-A608-EA782DA54106}"/>
            </c:ext>
          </c:extLst>
        </c:ser>
        <c:ser>
          <c:idx val="1"/>
          <c:order val="1"/>
          <c:tx>
            <c:strRef>
              <c:f>Nacional!$D$8</c:f>
              <c:strCache>
                <c:ptCount val="1"/>
                <c:pt idx="0">
                  <c:v>Medio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Nacional!$B$9:$B$24</c:f>
              <c:numCache>
                <c:formatCode>0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xVal>
          <c:yVal>
            <c:numRef>
              <c:f>Nacional!$D$9:$D$24</c:f>
              <c:numCache>
                <c:formatCode>_-* #,##0_-;\-* #,##0_-;_-* "-"??_-;_-@_-</c:formatCode>
                <c:ptCount val="16"/>
                <c:pt idx="0">
                  <c:v>318236</c:v>
                </c:pt>
                <c:pt idx="1">
                  <c:v>327783.08</c:v>
                </c:pt>
                <c:pt idx="2">
                  <c:v>337616.5724</c:v>
                </c:pt>
                <c:pt idx="3">
                  <c:v>347745.06957200001</c:v>
                </c:pt>
                <c:pt idx="4">
                  <c:v>358177.42165916</c:v>
                </c:pt>
                <c:pt idx="5">
                  <c:v>368922.74430893478</c:v>
                </c:pt>
                <c:pt idx="6">
                  <c:v>379990.42663820286</c:v>
                </c:pt>
                <c:pt idx="7">
                  <c:v>391390.13943734893</c:v>
                </c:pt>
                <c:pt idx="8">
                  <c:v>403131.84362046939</c:v>
                </c:pt>
                <c:pt idx="9">
                  <c:v>415225.79892908345</c:v>
                </c:pt>
                <c:pt idx="10">
                  <c:v>427682.57289695594</c:v>
                </c:pt>
                <c:pt idx="11">
                  <c:v>440513.05008386465</c:v>
                </c:pt>
                <c:pt idx="12">
                  <c:v>453728.44158638059</c:v>
                </c:pt>
                <c:pt idx="13">
                  <c:v>467340.294833972</c:v>
                </c:pt>
                <c:pt idx="14">
                  <c:v>481360.50367899117</c:v>
                </c:pt>
                <c:pt idx="15">
                  <c:v>495801.31878936093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A5-4320-A608-EA782DA54106}"/>
            </c:ext>
          </c:extLst>
        </c:ser>
        <c:ser>
          <c:idx val="2"/>
          <c:order val="2"/>
          <c:tx>
            <c:strRef>
              <c:f>Nacional!$E$8</c:f>
              <c:strCache>
                <c:ptCount val="1"/>
                <c:pt idx="0">
                  <c:v>Alto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Nacional!$B$9:$B$24</c:f>
              <c:numCache>
                <c:formatCode>0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xVal>
          <c:yVal>
            <c:numRef>
              <c:f>Nacional!$E$9:$E$24</c:f>
              <c:numCache>
                <c:formatCode>_-* #,##0_-;\-* #,##0_-;_-* "-"??_-;_-@_-</c:formatCode>
                <c:ptCount val="16"/>
                <c:pt idx="0">
                  <c:v>318236</c:v>
                </c:pt>
                <c:pt idx="1">
                  <c:v>329374.25999999995</c:v>
                </c:pt>
                <c:pt idx="2">
                  <c:v>340902.35909999994</c:v>
                </c:pt>
                <c:pt idx="3">
                  <c:v>352833.9416684999</c:v>
                </c:pt>
                <c:pt idx="4">
                  <c:v>365183.1296268974</c:v>
                </c:pt>
                <c:pt idx="5">
                  <c:v>377964.53916383878</c:v>
                </c:pt>
                <c:pt idx="6">
                  <c:v>391193.29803457309</c:v>
                </c:pt>
                <c:pt idx="7">
                  <c:v>404885.06346578314</c:v>
                </c:pt>
                <c:pt idx="8">
                  <c:v>419056.04068708554</c:v>
                </c:pt>
                <c:pt idx="9">
                  <c:v>433723.00211113348</c:v>
                </c:pt>
                <c:pt idx="10">
                  <c:v>448903.30718502309</c:v>
                </c:pt>
                <c:pt idx="11">
                  <c:v>464614.92293649889</c:v>
                </c:pt>
                <c:pt idx="12">
                  <c:v>480876.44523927633</c:v>
                </c:pt>
                <c:pt idx="13">
                  <c:v>497707.12082265096</c:v>
                </c:pt>
                <c:pt idx="14">
                  <c:v>515126.87005144369</c:v>
                </c:pt>
                <c:pt idx="15">
                  <c:v>533156.31050324417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A5-4320-A608-EA782DA54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658136"/>
        <c:axId val="648951456"/>
      </c:scatterChart>
      <c:valAx>
        <c:axId val="708658136"/>
        <c:scaling>
          <c:orientation val="minMax"/>
          <c:max val="2033.5"/>
          <c:min val="2013.5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" sourceLinked="1"/>
        <c:majorTickMark val="out"/>
        <c:minorTickMark val="none"/>
        <c:tickLblPos val="nextTo"/>
        <c:crossAx val="648951456"/>
        <c:crosses val="autoZero"/>
        <c:crossBetween val="midCat"/>
      </c:valAx>
      <c:valAx>
        <c:axId val="648951456"/>
        <c:scaling>
          <c:orientation val="minMax"/>
          <c:max val="600000"/>
          <c:min val="20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_-* #,##0_-;\-* #,##0_-;_-* &quot;-&quot;??_-;_-@_-" sourceLinked="1"/>
        <c:majorTickMark val="out"/>
        <c:minorTickMark val="none"/>
        <c:tickLblPos val="nextTo"/>
        <c:crossAx val="708658136"/>
        <c:crossesAt val="2013.5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877630930377267"/>
          <c:y val="0.14909763960766184"/>
          <c:w val="0.15808353760527014"/>
          <c:h val="0.1997677141280517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Nacional!$C$8</c:f>
              <c:strCache>
                <c:ptCount val="1"/>
                <c:pt idx="0">
                  <c:v>Bajo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Nacional!$B$9:$B$24</c:f>
              <c:numCache>
                <c:formatCode>0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xVal>
          <c:yVal>
            <c:numRef>
              <c:f>Nacional!$C$9:$C$24</c:f>
              <c:numCache>
                <c:formatCode>_-* #,##0_-;\-* #,##0_-;_-* "-"??_-;_-@_-</c:formatCode>
                <c:ptCount val="16"/>
                <c:pt idx="0">
                  <c:v>318236</c:v>
                </c:pt>
                <c:pt idx="1">
                  <c:v>326828.37199999997</c:v>
                </c:pt>
                <c:pt idx="2">
                  <c:v>335652.73804399994</c:v>
                </c:pt>
                <c:pt idx="3">
                  <c:v>344715.36197118793</c:v>
                </c:pt>
                <c:pt idx="4">
                  <c:v>354022.67674440995</c:v>
                </c:pt>
                <c:pt idx="5">
                  <c:v>363581.28901650896</c:v>
                </c:pt>
                <c:pt idx="6">
                  <c:v>373397.98381995468</c:v>
                </c:pt>
                <c:pt idx="7">
                  <c:v>383479.72938309342</c:v>
                </c:pt>
                <c:pt idx="8">
                  <c:v>393833.68207643693</c:v>
                </c:pt>
                <c:pt idx="9">
                  <c:v>404467.19149250071</c:v>
                </c:pt>
                <c:pt idx="10">
                  <c:v>415387.80566279817</c:v>
                </c:pt>
                <c:pt idx="11">
                  <c:v>426603.27641569369</c:v>
                </c:pt>
                <c:pt idx="12">
                  <c:v>438121.56487891736</c:v>
                </c:pt>
                <c:pt idx="13">
                  <c:v>449950.84713064809</c:v>
                </c:pt>
                <c:pt idx="14">
                  <c:v>462099.52000317554</c:v>
                </c:pt>
                <c:pt idx="15">
                  <c:v>474576.20704326121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46-4DA5-9533-7A3BAA6A25EF}"/>
            </c:ext>
          </c:extLst>
        </c:ser>
        <c:ser>
          <c:idx val="1"/>
          <c:order val="1"/>
          <c:tx>
            <c:strRef>
              <c:f>Nacional!$D$8</c:f>
              <c:strCache>
                <c:ptCount val="1"/>
                <c:pt idx="0">
                  <c:v>Medio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Nacional!$B$9:$B$24</c:f>
              <c:numCache>
                <c:formatCode>0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xVal>
          <c:yVal>
            <c:numRef>
              <c:f>Nacional!$D$9:$D$24</c:f>
              <c:numCache>
                <c:formatCode>_-* #,##0_-;\-* #,##0_-;_-* "-"??_-;_-@_-</c:formatCode>
                <c:ptCount val="16"/>
                <c:pt idx="0">
                  <c:v>318236</c:v>
                </c:pt>
                <c:pt idx="1">
                  <c:v>327783.08</c:v>
                </c:pt>
                <c:pt idx="2">
                  <c:v>337616.5724</c:v>
                </c:pt>
                <c:pt idx="3">
                  <c:v>347745.06957200001</c:v>
                </c:pt>
                <c:pt idx="4">
                  <c:v>358177.42165916</c:v>
                </c:pt>
                <c:pt idx="5">
                  <c:v>368922.74430893478</c:v>
                </c:pt>
                <c:pt idx="6">
                  <c:v>379990.42663820286</c:v>
                </c:pt>
                <c:pt idx="7">
                  <c:v>391390.13943734893</c:v>
                </c:pt>
                <c:pt idx="8">
                  <c:v>403131.84362046939</c:v>
                </c:pt>
                <c:pt idx="9">
                  <c:v>415225.79892908345</c:v>
                </c:pt>
                <c:pt idx="10">
                  <c:v>427682.57289695594</c:v>
                </c:pt>
                <c:pt idx="11">
                  <c:v>440513.05008386465</c:v>
                </c:pt>
                <c:pt idx="12">
                  <c:v>453728.44158638059</c:v>
                </c:pt>
                <c:pt idx="13">
                  <c:v>467340.294833972</c:v>
                </c:pt>
                <c:pt idx="14">
                  <c:v>481360.50367899117</c:v>
                </c:pt>
                <c:pt idx="15">
                  <c:v>495801.31878936093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46-4DA5-9533-7A3BAA6A25EF}"/>
            </c:ext>
          </c:extLst>
        </c:ser>
        <c:ser>
          <c:idx val="2"/>
          <c:order val="2"/>
          <c:tx>
            <c:strRef>
              <c:f>Nacional!$E$8</c:f>
              <c:strCache>
                <c:ptCount val="1"/>
                <c:pt idx="0">
                  <c:v>Alto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Nacional!$B$9:$B$24</c:f>
              <c:numCache>
                <c:formatCode>0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xVal>
          <c:yVal>
            <c:numRef>
              <c:f>Nacional!$E$9:$E$24</c:f>
              <c:numCache>
                <c:formatCode>_-* #,##0_-;\-* #,##0_-;_-* "-"??_-;_-@_-</c:formatCode>
                <c:ptCount val="16"/>
                <c:pt idx="0">
                  <c:v>318236</c:v>
                </c:pt>
                <c:pt idx="1">
                  <c:v>329374.25999999995</c:v>
                </c:pt>
                <c:pt idx="2">
                  <c:v>340902.35909999994</c:v>
                </c:pt>
                <c:pt idx="3">
                  <c:v>352833.9416684999</c:v>
                </c:pt>
                <c:pt idx="4">
                  <c:v>365183.1296268974</c:v>
                </c:pt>
                <c:pt idx="5">
                  <c:v>377964.53916383878</c:v>
                </c:pt>
                <c:pt idx="6">
                  <c:v>391193.29803457309</c:v>
                </c:pt>
                <c:pt idx="7">
                  <c:v>404885.06346578314</c:v>
                </c:pt>
                <c:pt idx="8">
                  <c:v>419056.04068708554</c:v>
                </c:pt>
                <c:pt idx="9">
                  <c:v>433723.00211113348</c:v>
                </c:pt>
                <c:pt idx="10">
                  <c:v>448903.30718502309</c:v>
                </c:pt>
                <c:pt idx="11">
                  <c:v>464614.92293649889</c:v>
                </c:pt>
                <c:pt idx="12">
                  <c:v>480876.44523927633</c:v>
                </c:pt>
                <c:pt idx="13">
                  <c:v>497707.12082265096</c:v>
                </c:pt>
                <c:pt idx="14">
                  <c:v>515126.87005144369</c:v>
                </c:pt>
                <c:pt idx="15">
                  <c:v>533156.31050324417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46-4DA5-9533-7A3BAA6A25EF}"/>
            </c:ext>
          </c:extLst>
        </c:ser>
        <c:ser>
          <c:idx val="3"/>
          <c:order val="3"/>
          <c:tx>
            <c:strRef>
              <c:f>Nacional!$B$45</c:f>
              <c:strCache>
                <c:ptCount val="1"/>
                <c:pt idx="0">
                  <c:v>PRODESEN 2018 - 2032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9050">
                <a:solidFill>
                  <a:srgbClr val="0070C0"/>
                </a:solidFill>
              </a:ln>
              <a:effectLst/>
            </c:spPr>
          </c:marker>
          <c:xVal>
            <c:numRef>
              <c:f>Nacional!$B$30:$B$44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xVal>
          <c:yVal>
            <c:numRef>
              <c:f>Nacional!$C$30:$C$44</c:f>
              <c:numCache>
                <c:formatCode>#,##0</c:formatCode>
                <c:ptCount val="15"/>
                <c:pt idx="0">
                  <c:v>313335</c:v>
                </c:pt>
                <c:pt idx="1">
                  <c:v>323798</c:v>
                </c:pt>
                <c:pt idx="2">
                  <c:v>334398</c:v>
                </c:pt>
                <c:pt idx="3">
                  <c:v>345380</c:v>
                </c:pt>
                <c:pt idx="4">
                  <c:v>356502</c:v>
                </c:pt>
                <c:pt idx="5">
                  <c:v>367653</c:v>
                </c:pt>
                <c:pt idx="6">
                  <c:v>379297</c:v>
                </c:pt>
                <c:pt idx="7">
                  <c:v>390908</c:v>
                </c:pt>
                <c:pt idx="8">
                  <c:v>402744</c:v>
                </c:pt>
                <c:pt idx="9">
                  <c:v>415107</c:v>
                </c:pt>
                <c:pt idx="10">
                  <c:v>427975</c:v>
                </c:pt>
                <c:pt idx="11">
                  <c:v>441302</c:v>
                </c:pt>
                <c:pt idx="12">
                  <c:v>455263</c:v>
                </c:pt>
                <c:pt idx="13">
                  <c:v>469773</c:v>
                </c:pt>
                <c:pt idx="14">
                  <c:v>484788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146-4DA5-9533-7A3BAA6A2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658136"/>
        <c:axId val="648951456"/>
      </c:scatterChart>
      <c:valAx>
        <c:axId val="708658136"/>
        <c:scaling>
          <c:orientation val="minMax"/>
          <c:max val="2033.5"/>
          <c:min val="2013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951456"/>
        <c:crosses val="autoZero"/>
        <c:crossBetween val="midCat"/>
      </c:valAx>
      <c:valAx>
        <c:axId val="648951456"/>
        <c:scaling>
          <c:orientation val="minMax"/>
          <c:max val="600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658136"/>
        <c:crossesAt val="2013.5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783889410367185"/>
          <c:y val="0.54217218982565518"/>
          <c:w val="0.33875493995123429"/>
          <c:h val="0.2663569521707357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Chihuahua!$C$8</c:f>
              <c:strCache>
                <c:ptCount val="1"/>
                <c:pt idx="0">
                  <c:v>Bajo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Chihuahua!$B$9:$B$29</c:f>
              <c:numCache>
                <c:formatCode>0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xVal>
          <c:yVal>
            <c:numRef>
              <c:f>Chihuahua!$C$9:$C$29</c:f>
              <c:numCache>
                <c:formatCode>_-* #,##0_-;\-* #,##0_-;_-* "-"??_-;_-@_-</c:formatCode>
                <c:ptCount val="21"/>
                <c:pt idx="0">
                  <c:v>13849.745033999998</c:v>
                </c:pt>
                <c:pt idx="1">
                  <c:v>15511.327423000001</c:v>
                </c:pt>
                <c:pt idx="2">
                  <c:v>15428.280826</c:v>
                </c:pt>
                <c:pt idx="3">
                  <c:v>16059.471797998001</c:v>
                </c:pt>
                <c:pt idx="4">
                  <c:v>14421.563633569</c:v>
                </c:pt>
                <c:pt idx="5">
                  <c:v>14854.210542576069</c:v>
                </c:pt>
                <c:pt idx="6">
                  <c:v>15299.836858853352</c:v>
                </c:pt>
                <c:pt idx="7">
                  <c:v>15758.831964618954</c:v>
                </c:pt>
                <c:pt idx="8">
                  <c:v>16231.596923557523</c:v>
                </c:pt>
                <c:pt idx="9">
                  <c:v>16718.544831264247</c:v>
                </c:pt>
                <c:pt idx="10">
                  <c:v>17220.101176202177</c:v>
                </c:pt>
                <c:pt idx="11">
                  <c:v>17736.704211488242</c:v>
                </c:pt>
                <c:pt idx="12">
                  <c:v>18268.805337832891</c:v>
                </c:pt>
                <c:pt idx="13">
                  <c:v>18816.86949796788</c:v>
                </c:pt>
                <c:pt idx="14">
                  <c:v>19381.375582906916</c:v>
                </c:pt>
                <c:pt idx="15">
                  <c:v>19962.816850394123</c:v>
                </c:pt>
                <c:pt idx="16">
                  <c:v>20561.701355905949</c:v>
                </c:pt>
                <c:pt idx="17">
                  <c:v>21178.552396583127</c:v>
                </c:pt>
                <c:pt idx="18">
                  <c:v>21813.90896848062</c:v>
                </c:pt>
                <c:pt idx="19">
                  <c:v>22468.326237535039</c:v>
                </c:pt>
                <c:pt idx="20">
                  <c:v>23142.376024661091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9C-4BEC-A6F9-401E9F7170FF}"/>
            </c:ext>
          </c:extLst>
        </c:ser>
        <c:ser>
          <c:idx val="1"/>
          <c:order val="1"/>
          <c:tx>
            <c:strRef>
              <c:f>Chihuahua!$D$8</c:f>
              <c:strCache>
                <c:ptCount val="1"/>
                <c:pt idx="0">
                  <c:v>Medio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Chihuahua!$B$9:$B$29</c:f>
              <c:numCache>
                <c:formatCode>0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xVal>
          <c:yVal>
            <c:numRef>
              <c:f>Chihuahua!$D$9:$D$29</c:f>
              <c:numCache>
                <c:formatCode>_-* #,##0_-;\-* #,##0_-;_-* "-"??_-;_-@_-</c:formatCode>
                <c:ptCount val="21"/>
                <c:pt idx="0">
                  <c:v>13849.745033999998</c:v>
                </c:pt>
                <c:pt idx="1">
                  <c:v>15511.327423000001</c:v>
                </c:pt>
                <c:pt idx="2">
                  <c:v>15428.280826</c:v>
                </c:pt>
                <c:pt idx="3">
                  <c:v>16059.471797998001</c:v>
                </c:pt>
                <c:pt idx="4">
                  <c:v>14421.563633569</c:v>
                </c:pt>
                <c:pt idx="5">
                  <c:v>14883.053669843208</c:v>
                </c:pt>
                <c:pt idx="6">
                  <c:v>15359.311387278191</c:v>
                </c:pt>
                <c:pt idx="7">
                  <c:v>15850.809351671092</c:v>
                </c:pt>
                <c:pt idx="8">
                  <c:v>16358.035250924568</c:v>
                </c:pt>
                <c:pt idx="9">
                  <c:v>16881.492378954154</c:v>
                </c:pt>
                <c:pt idx="10">
                  <c:v>17421.700135080686</c:v>
                </c:pt>
                <c:pt idx="11">
                  <c:v>17979.19453940327</c:v>
                </c:pt>
                <c:pt idx="12">
                  <c:v>18554.528764664174</c:v>
                </c:pt>
                <c:pt idx="13">
                  <c:v>19148.273685133427</c:v>
                </c:pt>
                <c:pt idx="14">
                  <c:v>19761.018443057696</c:v>
                </c:pt>
                <c:pt idx="15">
                  <c:v>20393.371033235544</c:v>
                </c:pt>
                <c:pt idx="16">
                  <c:v>21045.958906299082</c:v>
                </c:pt>
                <c:pt idx="17">
                  <c:v>21719.429591300654</c:v>
                </c:pt>
                <c:pt idx="18">
                  <c:v>22414.451338222276</c:v>
                </c:pt>
                <c:pt idx="19">
                  <c:v>23131.71378104539</c:v>
                </c:pt>
                <c:pt idx="20">
                  <c:v>23871.928622038842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9C-4BEC-A6F9-401E9F7170FF}"/>
            </c:ext>
          </c:extLst>
        </c:ser>
        <c:ser>
          <c:idx val="2"/>
          <c:order val="2"/>
          <c:tx>
            <c:strRef>
              <c:f>Chihuahua!$E$8</c:f>
              <c:strCache>
                <c:ptCount val="1"/>
                <c:pt idx="0">
                  <c:v>Alto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Chihuahua!$B$9:$B$29</c:f>
              <c:numCache>
                <c:formatCode>0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xVal>
          <c:yVal>
            <c:numRef>
              <c:f>Chihuahua!$E$9:$E$29</c:f>
              <c:numCache>
                <c:formatCode>_-* #,##0_-;\-* #,##0_-;_-* "-"??_-;_-@_-</c:formatCode>
                <c:ptCount val="21"/>
                <c:pt idx="0">
                  <c:v>13849.745033999998</c:v>
                </c:pt>
                <c:pt idx="1">
                  <c:v>15511.327423000001</c:v>
                </c:pt>
                <c:pt idx="2">
                  <c:v>15428.280826</c:v>
                </c:pt>
                <c:pt idx="3">
                  <c:v>16059.471797998001</c:v>
                </c:pt>
                <c:pt idx="4">
                  <c:v>14421.563633569</c:v>
                </c:pt>
                <c:pt idx="5">
                  <c:v>14969.583051644622</c:v>
                </c:pt>
                <c:pt idx="6">
                  <c:v>15538.427207607117</c:v>
                </c:pt>
                <c:pt idx="7">
                  <c:v>16128.887441496188</c:v>
                </c:pt>
                <c:pt idx="8">
                  <c:v>16741.785164273046</c:v>
                </c:pt>
                <c:pt idx="9">
                  <c:v>17377.973000515423</c:v>
                </c:pt>
                <c:pt idx="10">
                  <c:v>18038.33597453501</c:v>
                </c:pt>
                <c:pt idx="11">
                  <c:v>18723.79274156734</c:v>
                </c:pt>
                <c:pt idx="12">
                  <c:v>19435.296865746899</c:v>
                </c:pt>
                <c:pt idx="13">
                  <c:v>20173.838146645281</c:v>
                </c:pt>
                <c:pt idx="14">
                  <c:v>20940.443996217804</c:v>
                </c:pt>
                <c:pt idx="15">
                  <c:v>21736.18086807408</c:v>
                </c:pt>
                <c:pt idx="16">
                  <c:v>22562.155741060895</c:v>
                </c:pt>
                <c:pt idx="17">
                  <c:v>23419.517659221208</c:v>
                </c:pt>
                <c:pt idx="18">
                  <c:v>24309.459330271617</c:v>
                </c:pt>
                <c:pt idx="19">
                  <c:v>25233.21878482194</c:v>
                </c:pt>
                <c:pt idx="20">
                  <c:v>26192.081098645176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9C-4BEC-A6F9-401E9F7170FF}"/>
            </c:ext>
          </c:extLst>
        </c:ser>
        <c:ser>
          <c:idx val="3"/>
          <c:order val="3"/>
          <c:tx>
            <c:strRef>
              <c:f>Chihuahua!$G$8</c:f>
              <c:strCache>
                <c:ptCount val="1"/>
                <c:pt idx="0">
                  <c:v>PRODESEN 2018-2032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Chihuahua!$B$9:$B$29</c:f>
              <c:numCache>
                <c:formatCode>0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xVal>
          <c:yVal>
            <c:numRef>
              <c:f>Chihuahua!$G$9:$G$29</c:f>
              <c:numCache>
                <c:formatCode>_-* #,##0_-;\-* #,##0_-;_-* "-"??_-;_-@_-</c:formatCode>
                <c:ptCount val="21"/>
                <c:pt idx="0">
                  <c:v>13849.745033999998</c:v>
                </c:pt>
                <c:pt idx="1">
                  <c:v>15511.327423000001</c:v>
                </c:pt>
                <c:pt idx="2">
                  <c:v>15428.280826</c:v>
                </c:pt>
                <c:pt idx="3">
                  <c:v>16059.471797998001</c:v>
                </c:pt>
                <c:pt idx="4">
                  <c:v>14421.563633569</c:v>
                </c:pt>
                <c:pt idx="5">
                  <c:v>14525.369633569</c:v>
                </c:pt>
                <c:pt idx="6">
                  <c:v>22990.113833568998</c:v>
                </c:pt>
                <c:pt idx="7">
                  <c:v>22990.113833568998</c:v>
                </c:pt>
                <c:pt idx="8">
                  <c:v>23957.253833568997</c:v>
                </c:pt>
                <c:pt idx="9">
                  <c:v>23973.547433568998</c:v>
                </c:pt>
                <c:pt idx="10">
                  <c:v>20966.933982305931</c:v>
                </c:pt>
                <c:pt idx="11">
                  <c:v>21512.243982305932</c:v>
                </c:pt>
                <c:pt idx="12">
                  <c:v>21512.243982305932</c:v>
                </c:pt>
                <c:pt idx="13">
                  <c:v>21512.243982305932</c:v>
                </c:pt>
                <c:pt idx="14">
                  <c:v>25675.083582305931</c:v>
                </c:pt>
                <c:pt idx="15">
                  <c:v>21848.618582305931</c:v>
                </c:pt>
                <c:pt idx="16">
                  <c:v>21848.618582305931</c:v>
                </c:pt>
                <c:pt idx="17">
                  <c:v>22773.674582305932</c:v>
                </c:pt>
                <c:pt idx="18">
                  <c:v>22773.674582305932</c:v>
                </c:pt>
                <c:pt idx="19">
                  <c:v>22773.674582305932</c:v>
                </c:pt>
                <c:pt idx="20">
                  <c:v>22773.674582305932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9C-4BEC-A6F9-401E9F7170FF}"/>
            </c:ext>
          </c:extLst>
        </c:ser>
        <c:ser>
          <c:idx val="4"/>
          <c:order val="4"/>
          <c:tx>
            <c:strRef>
              <c:f>Chihuahua!$H$8</c:f>
              <c:strCache>
                <c:ptCount val="1"/>
                <c:pt idx="0">
                  <c:v>PRODESEN 2019-2033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Chihuahua!$B$9:$B$29</c:f>
              <c:numCache>
                <c:formatCode>0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xVal>
          <c:yVal>
            <c:numRef>
              <c:f>Chihuahua!$H$9:$H$29</c:f>
              <c:numCache>
                <c:formatCode>_-* #,##0_-;\-* #,##0_-;_-* "-"??_-;_-@_-</c:formatCode>
                <c:ptCount val="21"/>
                <c:pt idx="0">
                  <c:v>13849.745033999998</c:v>
                </c:pt>
                <c:pt idx="1">
                  <c:v>15511.327423000001</c:v>
                </c:pt>
                <c:pt idx="2">
                  <c:v>15428.280826</c:v>
                </c:pt>
                <c:pt idx="3">
                  <c:v>16059.471797998001</c:v>
                </c:pt>
                <c:pt idx="4">
                  <c:v>14421.563633569</c:v>
                </c:pt>
                <c:pt idx="5">
                  <c:v>14525.369633569</c:v>
                </c:pt>
                <c:pt idx="6">
                  <c:v>15931.940933569</c:v>
                </c:pt>
                <c:pt idx="7">
                  <c:v>23638.901333569</c:v>
                </c:pt>
                <c:pt idx="8">
                  <c:v>23638.901333569</c:v>
                </c:pt>
                <c:pt idx="9">
                  <c:v>23638.901333569</c:v>
                </c:pt>
                <c:pt idx="10">
                  <c:v>25151.922586637378</c:v>
                </c:pt>
                <c:pt idx="11">
                  <c:v>25154.550586637379</c:v>
                </c:pt>
                <c:pt idx="12">
                  <c:v>25370.813086637379</c:v>
                </c:pt>
                <c:pt idx="13">
                  <c:v>25630.328086637379</c:v>
                </c:pt>
                <c:pt idx="14">
                  <c:v>25844.860486637379</c:v>
                </c:pt>
                <c:pt idx="15">
                  <c:v>29630.713486637378</c:v>
                </c:pt>
                <c:pt idx="16">
                  <c:v>29803.723486637376</c:v>
                </c:pt>
                <c:pt idx="17">
                  <c:v>29803.723486637376</c:v>
                </c:pt>
                <c:pt idx="18">
                  <c:v>29803.723486637376</c:v>
                </c:pt>
                <c:pt idx="19">
                  <c:v>29803.723486637376</c:v>
                </c:pt>
                <c:pt idx="20">
                  <c:v>29803.723486637376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9C-4BEC-A6F9-401E9F717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658136"/>
        <c:axId val="648951456"/>
      </c:scatterChart>
      <c:valAx>
        <c:axId val="708658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951456"/>
        <c:crosses val="autoZero"/>
        <c:crossBetween val="midCat"/>
        <c:majorUnit val="2"/>
        <c:minorUnit val="1"/>
      </c:valAx>
      <c:valAx>
        <c:axId val="648951456"/>
        <c:scaling>
          <c:orientation val="minMax"/>
          <c:max val="3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Consumo Bruto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658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67802475504533"/>
          <c:y val="0.47903616898579687"/>
          <c:w val="0.25929369191787321"/>
          <c:h val="0.33294619021341965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Chihuahua!$C$8</c:f>
              <c:strCache>
                <c:ptCount val="1"/>
                <c:pt idx="0">
                  <c:v>Bajo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Chihuahua!$B$9:$B$29</c:f>
              <c:numCache>
                <c:formatCode>0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xVal>
          <c:yVal>
            <c:numRef>
              <c:f>Chihuahua!$C$9:$C$29</c:f>
              <c:numCache>
                <c:formatCode>_-* #,##0_-;\-* #,##0_-;_-* "-"??_-;_-@_-</c:formatCode>
                <c:ptCount val="21"/>
                <c:pt idx="0">
                  <c:v>13849.745033999998</c:v>
                </c:pt>
                <c:pt idx="1">
                  <c:v>15511.327423000001</c:v>
                </c:pt>
                <c:pt idx="2">
                  <c:v>15428.280826</c:v>
                </c:pt>
                <c:pt idx="3">
                  <c:v>16059.471797998001</c:v>
                </c:pt>
                <c:pt idx="4">
                  <c:v>14421.563633569</c:v>
                </c:pt>
                <c:pt idx="5">
                  <c:v>14854.210542576069</c:v>
                </c:pt>
                <c:pt idx="6">
                  <c:v>15299.836858853352</c:v>
                </c:pt>
                <c:pt idx="7">
                  <c:v>15758.831964618954</c:v>
                </c:pt>
                <c:pt idx="8">
                  <c:v>16231.596923557523</c:v>
                </c:pt>
                <c:pt idx="9">
                  <c:v>16718.544831264247</c:v>
                </c:pt>
                <c:pt idx="10">
                  <c:v>17220.101176202177</c:v>
                </c:pt>
                <c:pt idx="11">
                  <c:v>17736.704211488242</c:v>
                </c:pt>
                <c:pt idx="12">
                  <c:v>18268.805337832891</c:v>
                </c:pt>
                <c:pt idx="13">
                  <c:v>18816.86949796788</c:v>
                </c:pt>
                <c:pt idx="14">
                  <c:v>19381.375582906916</c:v>
                </c:pt>
                <c:pt idx="15">
                  <c:v>19962.816850394123</c:v>
                </c:pt>
                <c:pt idx="16">
                  <c:v>20561.701355905949</c:v>
                </c:pt>
                <c:pt idx="17">
                  <c:v>21178.552396583127</c:v>
                </c:pt>
                <c:pt idx="18">
                  <c:v>21813.90896848062</c:v>
                </c:pt>
                <c:pt idx="19">
                  <c:v>22468.326237535039</c:v>
                </c:pt>
                <c:pt idx="20">
                  <c:v>23142.376024661091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18-47DD-9245-5457685B8E42}"/>
            </c:ext>
          </c:extLst>
        </c:ser>
        <c:ser>
          <c:idx val="1"/>
          <c:order val="1"/>
          <c:tx>
            <c:strRef>
              <c:f>Chihuahua!$D$8</c:f>
              <c:strCache>
                <c:ptCount val="1"/>
                <c:pt idx="0">
                  <c:v>Medio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Chihuahua!$B$9:$B$29</c:f>
              <c:numCache>
                <c:formatCode>0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xVal>
          <c:yVal>
            <c:numRef>
              <c:f>Chihuahua!$D$9:$D$29</c:f>
              <c:numCache>
                <c:formatCode>_-* #,##0_-;\-* #,##0_-;_-* "-"??_-;_-@_-</c:formatCode>
                <c:ptCount val="21"/>
                <c:pt idx="0">
                  <c:v>13849.745033999998</c:v>
                </c:pt>
                <c:pt idx="1">
                  <c:v>15511.327423000001</c:v>
                </c:pt>
                <c:pt idx="2">
                  <c:v>15428.280826</c:v>
                </c:pt>
                <c:pt idx="3">
                  <c:v>16059.471797998001</c:v>
                </c:pt>
                <c:pt idx="4">
                  <c:v>14421.563633569</c:v>
                </c:pt>
                <c:pt idx="5">
                  <c:v>14883.053669843208</c:v>
                </c:pt>
                <c:pt idx="6">
                  <c:v>15359.311387278191</c:v>
                </c:pt>
                <c:pt idx="7">
                  <c:v>15850.809351671092</c:v>
                </c:pt>
                <c:pt idx="8">
                  <c:v>16358.035250924568</c:v>
                </c:pt>
                <c:pt idx="9">
                  <c:v>16881.492378954154</c:v>
                </c:pt>
                <c:pt idx="10">
                  <c:v>17421.700135080686</c:v>
                </c:pt>
                <c:pt idx="11">
                  <c:v>17979.19453940327</c:v>
                </c:pt>
                <c:pt idx="12">
                  <c:v>18554.528764664174</c:v>
                </c:pt>
                <c:pt idx="13">
                  <c:v>19148.273685133427</c:v>
                </c:pt>
                <c:pt idx="14">
                  <c:v>19761.018443057696</c:v>
                </c:pt>
                <c:pt idx="15">
                  <c:v>20393.371033235544</c:v>
                </c:pt>
                <c:pt idx="16">
                  <c:v>21045.958906299082</c:v>
                </c:pt>
                <c:pt idx="17">
                  <c:v>21719.429591300654</c:v>
                </c:pt>
                <c:pt idx="18">
                  <c:v>22414.451338222276</c:v>
                </c:pt>
                <c:pt idx="19">
                  <c:v>23131.71378104539</c:v>
                </c:pt>
                <c:pt idx="20">
                  <c:v>23871.928622038842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18-47DD-9245-5457685B8E42}"/>
            </c:ext>
          </c:extLst>
        </c:ser>
        <c:ser>
          <c:idx val="2"/>
          <c:order val="2"/>
          <c:tx>
            <c:strRef>
              <c:f>Chihuahua!$E$8</c:f>
              <c:strCache>
                <c:ptCount val="1"/>
                <c:pt idx="0">
                  <c:v>Alto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Chihuahua!$B$9:$B$29</c:f>
              <c:numCache>
                <c:formatCode>0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xVal>
          <c:yVal>
            <c:numRef>
              <c:f>Chihuahua!$E$9:$E$29</c:f>
              <c:numCache>
                <c:formatCode>_-* #,##0_-;\-* #,##0_-;_-* "-"??_-;_-@_-</c:formatCode>
                <c:ptCount val="21"/>
                <c:pt idx="0">
                  <c:v>13849.745033999998</c:v>
                </c:pt>
                <c:pt idx="1">
                  <c:v>15511.327423000001</c:v>
                </c:pt>
                <c:pt idx="2">
                  <c:v>15428.280826</c:v>
                </c:pt>
                <c:pt idx="3">
                  <c:v>16059.471797998001</c:v>
                </c:pt>
                <c:pt idx="4">
                  <c:v>14421.563633569</c:v>
                </c:pt>
                <c:pt idx="5">
                  <c:v>14969.583051644622</c:v>
                </c:pt>
                <c:pt idx="6">
                  <c:v>15538.427207607117</c:v>
                </c:pt>
                <c:pt idx="7">
                  <c:v>16128.887441496188</c:v>
                </c:pt>
                <c:pt idx="8">
                  <c:v>16741.785164273046</c:v>
                </c:pt>
                <c:pt idx="9">
                  <c:v>17377.973000515423</c:v>
                </c:pt>
                <c:pt idx="10">
                  <c:v>18038.33597453501</c:v>
                </c:pt>
                <c:pt idx="11">
                  <c:v>18723.79274156734</c:v>
                </c:pt>
                <c:pt idx="12">
                  <c:v>19435.296865746899</c:v>
                </c:pt>
                <c:pt idx="13">
                  <c:v>20173.838146645281</c:v>
                </c:pt>
                <c:pt idx="14">
                  <c:v>20940.443996217804</c:v>
                </c:pt>
                <c:pt idx="15">
                  <c:v>21736.18086807408</c:v>
                </c:pt>
                <c:pt idx="16">
                  <c:v>22562.155741060895</c:v>
                </c:pt>
                <c:pt idx="17">
                  <c:v>23419.517659221208</c:v>
                </c:pt>
                <c:pt idx="18">
                  <c:v>24309.459330271617</c:v>
                </c:pt>
                <c:pt idx="19">
                  <c:v>25233.21878482194</c:v>
                </c:pt>
                <c:pt idx="20">
                  <c:v>26192.081098645176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18-47DD-9245-5457685B8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658136"/>
        <c:axId val="648951456"/>
      </c:scatterChart>
      <c:valAx>
        <c:axId val="708658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951456"/>
        <c:crosses val="autoZero"/>
        <c:crossBetween val="midCat"/>
        <c:majorUnit val="2"/>
        <c:minorUnit val="1"/>
      </c:valAx>
      <c:valAx>
        <c:axId val="648951456"/>
        <c:scaling>
          <c:orientation val="minMax"/>
          <c:max val="3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Energíia Eléctrica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658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67802475504533"/>
          <c:y val="0.47903616898579687"/>
          <c:w val="0.15319791943339378"/>
          <c:h val="0.19089014332373869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13</xdr:col>
      <xdr:colOff>85725</xdr:colOff>
      <xdr:row>24</xdr:row>
      <xdr:rowOff>120650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AA6BE1-79CD-4CB5-89CE-5439C06C60A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333500"/>
          <a:ext cx="4352925" cy="3359150"/>
        </a:xfrm>
        <a:prstGeom prst="rect">
          <a:avLst/>
        </a:prstGeom>
        <a:noFill/>
        <a:ln w="9525">
          <a:solidFill>
            <a:schemeClr val="tx1"/>
          </a:solidFill>
        </a:ln>
      </xdr:spPr>
    </xdr:pic>
    <xdr:clientData/>
  </xdr:twoCellAnchor>
  <xdr:twoCellAnchor>
    <xdr:from>
      <xdr:col>6</xdr:col>
      <xdr:colOff>77203</xdr:colOff>
      <xdr:row>6</xdr:row>
      <xdr:rowOff>135355</xdr:rowOff>
    </xdr:from>
    <xdr:to>
      <xdr:col>13</xdr:col>
      <xdr:colOff>125329</xdr:colOff>
      <xdr:row>23</xdr:row>
      <xdr:rowOff>115303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C70FCE-B167-4963-80E0-0AF0FDDEC5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13</xdr:col>
      <xdr:colOff>48126</xdr:colOff>
      <xdr:row>45</xdr:row>
      <xdr:rowOff>170448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D95DF2-5FAC-49C5-814B-FB2D7C118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8</xdr:row>
      <xdr:rowOff>0</xdr:rowOff>
    </xdr:from>
    <xdr:to>
      <xdr:col>23</xdr:col>
      <xdr:colOff>597478</xdr:colOff>
      <xdr:row>24</xdr:row>
      <xdr:rowOff>170448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E9831C-1F6F-4C1A-8C0A-11C25A65E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168088</xdr:colOff>
      <xdr:row>7</xdr:row>
      <xdr:rowOff>313764</xdr:rowOff>
    </xdr:from>
    <xdr:to>
      <xdr:col>33</xdr:col>
      <xdr:colOff>160449</xdr:colOff>
      <xdr:row>24</xdr:row>
      <xdr:rowOff>159242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89265A-8C0F-4DDF-BD51-5C8EC5CF6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ie.energia.gob.mx/bdiController.do?action=cuadro&amp;cvecua=IIIA1C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3000-342A-4F18-967F-454996C38E97}">
  <dimension ref="B2:G45"/>
  <sheetViews>
    <sheetView zoomScaleNormal="100" workbookViewId="0">
      <selection activeCell="C3" sqref="C3:E3"/>
    </sheetView>
  </sheetViews>
  <sheetFormatPr defaultRowHeight="15" x14ac:dyDescent="0.25"/>
  <cols>
    <col min="3" max="5" width="10.7109375" customWidth="1"/>
  </cols>
  <sheetData>
    <row r="2" spans="2:5" x14ac:dyDescent="0.25">
      <c r="B2" s="27" t="s">
        <v>6</v>
      </c>
      <c r="C2" s="27"/>
      <c r="D2" s="27"/>
      <c r="E2" s="27"/>
    </row>
    <row r="3" spans="2:5" x14ac:dyDescent="0.25">
      <c r="B3" s="2" t="s">
        <v>1</v>
      </c>
      <c r="C3" s="28" t="s">
        <v>0</v>
      </c>
      <c r="D3" s="28"/>
      <c r="E3" s="28"/>
    </row>
    <row r="4" spans="2:5" x14ac:dyDescent="0.25">
      <c r="B4" s="2">
        <v>2018</v>
      </c>
      <c r="C4" s="29">
        <v>318236</v>
      </c>
      <c r="D4" s="29"/>
      <c r="E4" s="29"/>
    </row>
    <row r="6" spans="2:5" x14ac:dyDescent="0.25">
      <c r="C6" s="27" t="s">
        <v>5</v>
      </c>
      <c r="D6" s="27"/>
      <c r="E6" s="27"/>
    </row>
    <row r="7" spans="2:5" x14ac:dyDescent="0.25">
      <c r="C7" s="5">
        <v>2.7E-2</v>
      </c>
      <c r="D7" s="5">
        <v>0.03</v>
      </c>
      <c r="E7" s="5">
        <v>3.5000000000000003E-2</v>
      </c>
    </row>
    <row r="8" spans="2:5" x14ac:dyDescent="0.25">
      <c r="B8" s="1" t="s">
        <v>1</v>
      </c>
      <c r="C8" s="1" t="s">
        <v>2</v>
      </c>
      <c r="D8" s="1" t="s">
        <v>3</v>
      </c>
      <c r="E8" s="1" t="s">
        <v>4</v>
      </c>
    </row>
    <row r="9" spans="2:5" x14ac:dyDescent="0.25">
      <c r="B9" s="3">
        <v>2018</v>
      </c>
      <c r="C9" s="4">
        <f>C4</f>
        <v>318236</v>
      </c>
      <c r="D9" s="4">
        <f>C4</f>
        <v>318236</v>
      </c>
      <c r="E9" s="4">
        <f>C4</f>
        <v>318236</v>
      </c>
    </row>
    <row r="10" spans="2:5" x14ac:dyDescent="0.25">
      <c r="B10" s="3">
        <v>2019</v>
      </c>
      <c r="C10" s="4">
        <f>C9*(1+C$7)</f>
        <v>326828.37199999997</v>
      </c>
      <c r="D10" s="4">
        <f t="shared" ref="D10:E10" si="0">D9*(1+D$7)</f>
        <v>327783.08</v>
      </c>
      <c r="E10" s="4">
        <f t="shared" si="0"/>
        <v>329374.25999999995</v>
      </c>
    </row>
    <row r="11" spans="2:5" x14ac:dyDescent="0.25">
      <c r="B11" s="3">
        <v>2020</v>
      </c>
      <c r="C11" s="4">
        <f t="shared" ref="C11:C24" si="1">C10*(1+C$7)</f>
        <v>335652.73804399994</v>
      </c>
      <c r="D11" s="4">
        <f t="shared" ref="D11:D24" si="2">D10*(1+D$7)</f>
        <v>337616.5724</v>
      </c>
      <c r="E11" s="4">
        <f t="shared" ref="E11:E24" si="3">E10*(1+E$7)</f>
        <v>340902.35909999994</v>
      </c>
    </row>
    <row r="12" spans="2:5" x14ac:dyDescent="0.25">
      <c r="B12" s="3">
        <v>2021</v>
      </c>
      <c r="C12" s="4">
        <f t="shared" si="1"/>
        <v>344715.36197118793</v>
      </c>
      <c r="D12" s="4">
        <f t="shared" si="2"/>
        <v>347745.06957200001</v>
      </c>
      <c r="E12" s="4">
        <f t="shared" si="3"/>
        <v>352833.9416684999</v>
      </c>
    </row>
    <row r="13" spans="2:5" x14ac:dyDescent="0.25">
      <c r="B13" s="3">
        <v>2022</v>
      </c>
      <c r="C13" s="4">
        <f t="shared" si="1"/>
        <v>354022.67674440995</v>
      </c>
      <c r="D13" s="4">
        <f t="shared" si="2"/>
        <v>358177.42165916</v>
      </c>
      <c r="E13" s="4">
        <f t="shared" si="3"/>
        <v>365183.1296268974</v>
      </c>
    </row>
    <row r="14" spans="2:5" x14ac:dyDescent="0.25">
      <c r="B14" s="3">
        <v>2023</v>
      </c>
      <c r="C14" s="4">
        <f t="shared" si="1"/>
        <v>363581.28901650896</v>
      </c>
      <c r="D14" s="4">
        <f t="shared" si="2"/>
        <v>368922.74430893478</v>
      </c>
      <c r="E14" s="4">
        <f t="shared" si="3"/>
        <v>377964.53916383878</v>
      </c>
    </row>
    <row r="15" spans="2:5" x14ac:dyDescent="0.25">
      <c r="B15" s="3">
        <v>2024</v>
      </c>
      <c r="C15" s="4">
        <f t="shared" si="1"/>
        <v>373397.98381995468</v>
      </c>
      <c r="D15" s="4">
        <f t="shared" si="2"/>
        <v>379990.42663820286</v>
      </c>
      <c r="E15" s="4">
        <f t="shared" si="3"/>
        <v>391193.29803457309</v>
      </c>
    </row>
    <row r="16" spans="2:5" x14ac:dyDescent="0.25">
      <c r="B16" s="3">
        <v>2025</v>
      </c>
      <c r="C16" s="4">
        <f>C15*(1+C$7)</f>
        <v>383479.72938309342</v>
      </c>
      <c r="D16" s="4">
        <f t="shared" si="2"/>
        <v>391390.13943734893</v>
      </c>
      <c r="E16" s="4">
        <f t="shared" si="3"/>
        <v>404885.06346578314</v>
      </c>
    </row>
    <row r="17" spans="2:7" x14ac:dyDescent="0.25">
      <c r="B17" s="3">
        <v>2026</v>
      </c>
      <c r="C17" s="4">
        <f t="shared" si="1"/>
        <v>393833.68207643693</v>
      </c>
      <c r="D17" s="4">
        <f t="shared" si="2"/>
        <v>403131.84362046939</v>
      </c>
      <c r="E17" s="4">
        <f t="shared" si="3"/>
        <v>419056.04068708554</v>
      </c>
    </row>
    <row r="18" spans="2:7" x14ac:dyDescent="0.25">
      <c r="B18" s="3">
        <v>2027</v>
      </c>
      <c r="C18" s="4">
        <f t="shared" si="1"/>
        <v>404467.19149250071</v>
      </c>
      <c r="D18" s="4">
        <f t="shared" si="2"/>
        <v>415225.79892908345</v>
      </c>
      <c r="E18" s="4">
        <f t="shared" si="3"/>
        <v>433723.00211113348</v>
      </c>
    </row>
    <row r="19" spans="2:7" x14ac:dyDescent="0.25">
      <c r="B19" s="3">
        <v>2028</v>
      </c>
      <c r="C19" s="4">
        <f t="shared" si="1"/>
        <v>415387.80566279817</v>
      </c>
      <c r="D19" s="4">
        <f t="shared" si="2"/>
        <v>427682.57289695594</v>
      </c>
      <c r="E19" s="4">
        <f t="shared" si="3"/>
        <v>448903.30718502309</v>
      </c>
    </row>
    <row r="20" spans="2:7" x14ac:dyDescent="0.25">
      <c r="B20" s="3">
        <v>2029</v>
      </c>
      <c r="C20" s="4">
        <f t="shared" si="1"/>
        <v>426603.27641569369</v>
      </c>
      <c r="D20" s="4">
        <f t="shared" si="2"/>
        <v>440513.05008386465</v>
      </c>
      <c r="E20" s="4">
        <f t="shared" si="3"/>
        <v>464614.92293649889</v>
      </c>
    </row>
    <row r="21" spans="2:7" x14ac:dyDescent="0.25">
      <c r="B21" s="3">
        <v>2030</v>
      </c>
      <c r="C21" s="4">
        <f t="shared" si="1"/>
        <v>438121.56487891736</v>
      </c>
      <c r="D21" s="4">
        <f t="shared" si="2"/>
        <v>453728.44158638059</v>
      </c>
      <c r="E21" s="4">
        <f t="shared" si="3"/>
        <v>480876.44523927633</v>
      </c>
    </row>
    <row r="22" spans="2:7" x14ac:dyDescent="0.25">
      <c r="B22" s="3">
        <v>2031</v>
      </c>
      <c r="C22" s="4">
        <f t="shared" si="1"/>
        <v>449950.84713064809</v>
      </c>
      <c r="D22" s="4">
        <f t="shared" si="2"/>
        <v>467340.294833972</v>
      </c>
      <c r="E22" s="4">
        <f t="shared" si="3"/>
        <v>497707.12082265096</v>
      </c>
    </row>
    <row r="23" spans="2:7" x14ac:dyDescent="0.25">
      <c r="B23" s="3">
        <v>2032</v>
      </c>
      <c r="C23" s="4">
        <f t="shared" si="1"/>
        <v>462099.52000317554</v>
      </c>
      <c r="D23" s="4">
        <f t="shared" si="2"/>
        <v>481360.50367899117</v>
      </c>
      <c r="E23" s="4">
        <f t="shared" si="3"/>
        <v>515126.87005144369</v>
      </c>
    </row>
    <row r="24" spans="2:7" x14ac:dyDescent="0.25">
      <c r="B24" s="3">
        <v>2033</v>
      </c>
      <c r="C24" s="4">
        <f t="shared" si="1"/>
        <v>474576.20704326121</v>
      </c>
      <c r="D24" s="4">
        <f t="shared" si="2"/>
        <v>495801.31878936093</v>
      </c>
      <c r="E24" s="4">
        <f t="shared" si="3"/>
        <v>533156.31050324417</v>
      </c>
    </row>
    <row r="25" spans="2:7" x14ac:dyDescent="0.25">
      <c r="B25" t="s">
        <v>11</v>
      </c>
    </row>
    <row r="26" spans="2:7" x14ac:dyDescent="0.25">
      <c r="G26" t="s">
        <v>7</v>
      </c>
    </row>
    <row r="27" spans="2:7" x14ac:dyDescent="0.25">
      <c r="G27" t="s">
        <v>8</v>
      </c>
    </row>
    <row r="28" spans="2:7" x14ac:dyDescent="0.25">
      <c r="B28" t="s">
        <v>13</v>
      </c>
    </row>
    <row r="29" spans="2:7" x14ac:dyDescent="0.25">
      <c r="B29" s="2" t="s">
        <v>1</v>
      </c>
      <c r="C29" s="2" t="s">
        <v>14</v>
      </c>
    </row>
    <row r="30" spans="2:7" x14ac:dyDescent="0.25">
      <c r="B30">
        <v>2018</v>
      </c>
      <c r="C30" s="6">
        <v>313335</v>
      </c>
    </row>
    <row r="31" spans="2:7" x14ac:dyDescent="0.25">
      <c r="B31">
        <v>2019</v>
      </c>
      <c r="C31" s="6">
        <v>323798</v>
      </c>
    </row>
    <row r="32" spans="2:7" x14ac:dyDescent="0.25">
      <c r="B32">
        <v>2020</v>
      </c>
      <c r="C32" s="6">
        <v>334398</v>
      </c>
    </row>
    <row r="33" spans="2:3" x14ac:dyDescent="0.25">
      <c r="B33">
        <v>2021</v>
      </c>
      <c r="C33" s="6">
        <v>345380</v>
      </c>
    </row>
    <row r="34" spans="2:3" x14ac:dyDescent="0.25">
      <c r="B34">
        <v>2022</v>
      </c>
      <c r="C34" s="6">
        <v>356502</v>
      </c>
    </row>
    <row r="35" spans="2:3" x14ac:dyDescent="0.25">
      <c r="B35">
        <v>2023</v>
      </c>
      <c r="C35" s="6">
        <v>367653</v>
      </c>
    </row>
    <row r="36" spans="2:3" x14ac:dyDescent="0.25">
      <c r="B36">
        <v>2024</v>
      </c>
      <c r="C36" s="6">
        <v>379297</v>
      </c>
    </row>
    <row r="37" spans="2:3" x14ac:dyDescent="0.25">
      <c r="B37">
        <v>2025</v>
      </c>
      <c r="C37" s="6">
        <v>390908</v>
      </c>
    </row>
    <row r="38" spans="2:3" x14ac:dyDescent="0.25">
      <c r="B38">
        <v>2026</v>
      </c>
      <c r="C38" s="6">
        <v>402744</v>
      </c>
    </row>
    <row r="39" spans="2:3" x14ac:dyDescent="0.25">
      <c r="B39">
        <v>2027</v>
      </c>
      <c r="C39" s="6">
        <v>415107</v>
      </c>
    </row>
    <row r="40" spans="2:3" x14ac:dyDescent="0.25">
      <c r="B40">
        <v>2028</v>
      </c>
      <c r="C40" s="6">
        <v>427975</v>
      </c>
    </row>
    <row r="41" spans="2:3" x14ac:dyDescent="0.25">
      <c r="B41">
        <v>2029</v>
      </c>
      <c r="C41" s="6">
        <v>441302</v>
      </c>
    </row>
    <row r="42" spans="2:3" x14ac:dyDescent="0.25">
      <c r="B42">
        <v>2030</v>
      </c>
      <c r="C42" s="6">
        <v>455263</v>
      </c>
    </row>
    <row r="43" spans="2:3" x14ac:dyDescent="0.25">
      <c r="B43">
        <v>2031</v>
      </c>
      <c r="C43" s="6">
        <v>469773</v>
      </c>
    </row>
    <row r="44" spans="2:3" x14ac:dyDescent="0.25">
      <c r="B44">
        <v>2032</v>
      </c>
      <c r="C44" s="6">
        <v>484788</v>
      </c>
    </row>
    <row r="45" spans="2:3" x14ac:dyDescent="0.25">
      <c r="B45" t="s">
        <v>12</v>
      </c>
    </row>
  </sheetData>
  <mergeCells count="4">
    <mergeCell ref="C6:E6"/>
    <mergeCell ref="C3:E3"/>
    <mergeCell ref="C4:E4"/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AEFE1-4517-4714-928D-A41F3FE02934}">
  <dimension ref="A2:N51"/>
  <sheetViews>
    <sheetView tabSelected="1" topLeftCell="A7" zoomScale="85" zoomScaleNormal="85" workbookViewId="0">
      <selection activeCell="K28" sqref="K28"/>
    </sheetView>
  </sheetViews>
  <sheetFormatPr defaultRowHeight="15" x14ac:dyDescent="0.25"/>
  <cols>
    <col min="3" max="8" width="12.42578125" customWidth="1"/>
    <col min="9" max="14" width="11.42578125" customWidth="1"/>
  </cols>
  <sheetData>
    <row r="2" spans="1:14" x14ac:dyDescent="0.25">
      <c r="B2" s="27" t="s">
        <v>25</v>
      </c>
      <c r="C2" s="27"/>
      <c r="D2" s="27"/>
      <c r="E2" s="27"/>
      <c r="F2" s="23"/>
    </row>
    <row r="3" spans="1:14" x14ac:dyDescent="0.25">
      <c r="B3" s="2" t="s">
        <v>1</v>
      </c>
      <c r="C3" s="28" t="s">
        <v>31</v>
      </c>
      <c r="D3" s="28"/>
      <c r="E3" s="28"/>
      <c r="F3" s="24"/>
    </row>
    <row r="4" spans="1:14" x14ac:dyDescent="0.25">
      <c r="B4" s="2">
        <v>2017</v>
      </c>
      <c r="C4" s="29">
        <f>'Gen bruta Nal y Chih 2013-2017'!G20/1000</f>
        <v>14421.563633569</v>
      </c>
      <c r="D4" s="29"/>
      <c r="E4" s="29"/>
      <c r="F4" s="25"/>
    </row>
    <row r="6" spans="1:14" ht="17.25" x14ac:dyDescent="0.25">
      <c r="C6" s="27" t="s">
        <v>9</v>
      </c>
      <c r="D6" s="27"/>
      <c r="E6" s="27"/>
      <c r="F6" s="23"/>
      <c r="G6" s="30" t="s">
        <v>32</v>
      </c>
      <c r="H6" s="30"/>
      <c r="I6" s="30" t="s">
        <v>49</v>
      </c>
      <c r="J6" s="30"/>
      <c r="K6" s="30" t="s">
        <v>36</v>
      </c>
      <c r="L6" s="30"/>
      <c r="M6" s="30" t="s">
        <v>37</v>
      </c>
      <c r="N6" s="30"/>
    </row>
    <row r="7" spans="1:14" x14ac:dyDescent="0.25">
      <c r="C7" s="5">
        <v>0.03</v>
      </c>
      <c r="D7" s="5">
        <v>3.2000000000000001E-2</v>
      </c>
      <c r="E7" s="5">
        <v>3.7999999999999999E-2</v>
      </c>
      <c r="F7" s="5"/>
      <c r="G7" s="21" t="s">
        <v>33</v>
      </c>
      <c r="H7" s="21" t="s">
        <v>34</v>
      </c>
      <c r="I7" s="23" t="s">
        <v>38</v>
      </c>
      <c r="J7" s="23" t="s">
        <v>35</v>
      </c>
      <c r="K7" s="1" t="s">
        <v>39</v>
      </c>
      <c r="L7" s="1" t="s">
        <v>35</v>
      </c>
      <c r="M7" s="1" t="s">
        <v>53</v>
      </c>
      <c r="N7" s="1" t="s">
        <v>54</v>
      </c>
    </row>
    <row r="8" spans="1:14" ht="25.5" x14ac:dyDescent="0.25">
      <c r="B8" s="1" t="s">
        <v>1</v>
      </c>
      <c r="C8" s="1" t="s">
        <v>2</v>
      </c>
      <c r="D8" s="1" t="s">
        <v>3</v>
      </c>
      <c r="E8" s="1" t="s">
        <v>4</v>
      </c>
      <c r="F8" s="23" t="s">
        <v>48</v>
      </c>
      <c r="G8" s="26" t="s">
        <v>36</v>
      </c>
      <c r="H8" s="26" t="s">
        <v>37</v>
      </c>
    </row>
    <row r="9" spans="1:14" x14ac:dyDescent="0.25">
      <c r="A9" s="1" t="s">
        <v>29</v>
      </c>
      <c r="B9" s="3">
        <v>2013</v>
      </c>
      <c r="C9" s="4">
        <f>D9</f>
        <v>13849.745033999998</v>
      </c>
      <c r="D9" s="4">
        <f>'Gen bruta Nal y Chih 2013-2017'!C20/1000</f>
        <v>13849.745033999998</v>
      </c>
      <c r="E9" s="4">
        <f>D9</f>
        <v>13849.745033999998</v>
      </c>
      <c r="F9" s="4">
        <f>G9</f>
        <v>13849.745033999998</v>
      </c>
      <c r="G9" s="22">
        <f>E9</f>
        <v>13849.745033999998</v>
      </c>
      <c r="H9" s="22">
        <f>G9</f>
        <v>13849.745033999998</v>
      </c>
    </row>
    <row r="10" spans="1:14" x14ac:dyDescent="0.25">
      <c r="A10" s="1" t="s">
        <v>29</v>
      </c>
      <c r="B10" s="3">
        <v>2014</v>
      </c>
      <c r="C10" s="4">
        <f t="shared" ref="C10:C12" si="0">D10</f>
        <v>15511.327423000001</v>
      </c>
      <c r="D10" s="4">
        <f>'Gen bruta Nal y Chih 2013-2017'!D20/1000</f>
        <v>15511.327423000001</v>
      </c>
      <c r="E10" s="4">
        <f t="shared" ref="E10:E12" si="1">D10</f>
        <v>15511.327423000001</v>
      </c>
      <c r="F10" s="4">
        <f t="shared" ref="F10:F13" si="2">G10</f>
        <v>15511.327423000001</v>
      </c>
      <c r="G10" s="22">
        <f>E10</f>
        <v>15511.327423000001</v>
      </c>
      <c r="H10" s="22">
        <f t="shared" ref="H10" si="3">G10</f>
        <v>15511.327423000001</v>
      </c>
    </row>
    <row r="11" spans="1:14" x14ac:dyDescent="0.25">
      <c r="A11" s="1" t="s">
        <v>29</v>
      </c>
      <c r="B11" s="3">
        <v>2015</v>
      </c>
      <c r="C11" s="4">
        <f t="shared" si="0"/>
        <v>15428.280826</v>
      </c>
      <c r="D11" s="4">
        <f>'Gen bruta Nal y Chih 2013-2017'!E20/1000</f>
        <v>15428.280826</v>
      </c>
      <c r="E11" s="4">
        <f t="shared" si="1"/>
        <v>15428.280826</v>
      </c>
      <c r="F11" s="4">
        <f t="shared" si="2"/>
        <v>15428.280826</v>
      </c>
      <c r="G11" s="22">
        <f>E11</f>
        <v>15428.280826</v>
      </c>
      <c r="H11" s="22">
        <f t="shared" ref="H11" si="4">G11</f>
        <v>15428.280826</v>
      </c>
    </row>
    <row r="12" spans="1:14" x14ac:dyDescent="0.25">
      <c r="A12" s="1" t="s">
        <v>29</v>
      </c>
      <c r="B12" s="3">
        <v>2016</v>
      </c>
      <c r="C12" s="4">
        <f t="shared" si="0"/>
        <v>16059.471797998001</v>
      </c>
      <c r="D12" s="4">
        <f>'Gen bruta Nal y Chih 2013-2017'!F20/1000</f>
        <v>16059.471797998001</v>
      </c>
      <c r="E12" s="4">
        <f t="shared" si="1"/>
        <v>16059.471797998001</v>
      </c>
      <c r="F12" s="4">
        <f t="shared" si="2"/>
        <v>16059.471797998001</v>
      </c>
      <c r="G12" s="22">
        <f>E12</f>
        <v>16059.471797998001</v>
      </c>
      <c r="H12" s="22">
        <f t="shared" ref="H12" si="5">G12</f>
        <v>16059.471797998001</v>
      </c>
    </row>
    <row r="13" spans="1:14" x14ac:dyDescent="0.25">
      <c r="A13" s="1" t="s">
        <v>29</v>
      </c>
      <c r="B13" s="3">
        <v>2017</v>
      </c>
      <c r="C13" s="4">
        <f>C4</f>
        <v>14421.563633569</v>
      </c>
      <c r="D13" s="4">
        <f>C4</f>
        <v>14421.563633569</v>
      </c>
      <c r="E13" s="4">
        <f>C4</f>
        <v>14421.563633569</v>
      </c>
      <c r="F13" s="4">
        <f t="shared" si="2"/>
        <v>14421.563633569</v>
      </c>
      <c r="G13" s="22">
        <f>E13</f>
        <v>14421.563633569</v>
      </c>
      <c r="H13" s="22">
        <f t="shared" ref="H13:H14" si="6">G13</f>
        <v>14421.563633569</v>
      </c>
    </row>
    <row r="14" spans="1:14" x14ac:dyDescent="0.25">
      <c r="B14" s="3">
        <v>2018</v>
      </c>
      <c r="C14" s="4">
        <f>C13*(1+C$7)</f>
        <v>14854.210542576069</v>
      </c>
      <c r="D14" s="4">
        <f t="shared" ref="D14" si="7">D13*(1+D$7)</f>
        <v>14883.053669843208</v>
      </c>
      <c r="E14" s="4">
        <f t="shared" ref="E14" si="8">E13*(1+E$7)</f>
        <v>14969.583051644622</v>
      </c>
      <c r="F14" s="22">
        <f>F13+I14-J14</f>
        <v>14525.369633569</v>
      </c>
      <c r="G14" s="22">
        <f>G13+K14-L14</f>
        <v>14525.369633569</v>
      </c>
      <c r="H14" s="22">
        <f t="shared" si="6"/>
        <v>14525.369633569</v>
      </c>
      <c r="I14" s="22">
        <v>103.806</v>
      </c>
      <c r="J14" s="22"/>
      <c r="K14" s="22">
        <v>103.806</v>
      </c>
      <c r="L14" s="22"/>
      <c r="M14" s="4">
        <v>0</v>
      </c>
      <c r="N14" s="4"/>
    </row>
    <row r="15" spans="1:14" x14ac:dyDescent="0.25">
      <c r="B15" s="3">
        <v>2019</v>
      </c>
      <c r="C15" s="4">
        <f>C14*(1+C$7)</f>
        <v>15299.836858853352</v>
      </c>
      <c r="D15" s="4">
        <f t="shared" ref="D15:E29" si="9">D14*(1+D$7)</f>
        <v>15359.311387278191</v>
      </c>
      <c r="E15" s="4">
        <f t="shared" si="9"/>
        <v>15538.427207607117</v>
      </c>
      <c r="F15" s="22">
        <f t="shared" ref="F15:F29" si="10">F14+I15-J15</f>
        <v>22990.113833568998</v>
      </c>
      <c r="G15" s="22">
        <f>G14+K15-L15</f>
        <v>22990.113833568998</v>
      </c>
      <c r="H15" s="22">
        <f>H14+M15-N15</f>
        <v>15931.940933569</v>
      </c>
      <c r="I15" s="22">
        <v>8464.7441999999992</v>
      </c>
      <c r="J15" s="22"/>
      <c r="K15" s="22">
        <v>8464.7441999999992</v>
      </c>
      <c r="L15" s="22"/>
      <c r="M15" s="4">
        <v>1406.5712999999998</v>
      </c>
      <c r="N15" s="4">
        <v>0</v>
      </c>
    </row>
    <row r="16" spans="1:14" x14ac:dyDescent="0.25">
      <c r="B16" s="3">
        <v>2020</v>
      </c>
      <c r="C16" s="4">
        <f t="shared" ref="C16:C29" si="11">C15*(1+C$7)</f>
        <v>15758.831964618954</v>
      </c>
      <c r="D16" s="4">
        <f t="shared" si="9"/>
        <v>15850.809351671092</v>
      </c>
      <c r="E16" s="4">
        <f t="shared" si="9"/>
        <v>16128.887441496188</v>
      </c>
      <c r="F16" s="22">
        <f t="shared" si="10"/>
        <v>22990.113833568998</v>
      </c>
      <c r="G16" s="22">
        <f t="shared" ref="G15:G29" si="12">G15+K16-L16</f>
        <v>22990.113833568998</v>
      </c>
      <c r="H16" s="22">
        <f t="shared" ref="H16:H29" si="13">H15+M16-N16</f>
        <v>23638.901333569</v>
      </c>
      <c r="I16" s="22">
        <v>0</v>
      </c>
      <c r="J16" s="22"/>
      <c r="K16" s="22">
        <v>0</v>
      </c>
      <c r="L16" s="22"/>
      <c r="M16" s="4">
        <v>7706.960399999999</v>
      </c>
      <c r="N16" s="4">
        <v>0</v>
      </c>
    </row>
    <row r="17" spans="2:14" x14ac:dyDescent="0.25">
      <c r="B17" s="3">
        <v>2021</v>
      </c>
      <c r="C17" s="4">
        <f t="shared" si="11"/>
        <v>16231.596923557523</v>
      </c>
      <c r="D17" s="4">
        <f t="shared" si="9"/>
        <v>16358.035250924568</v>
      </c>
      <c r="E17" s="4">
        <f t="shared" si="9"/>
        <v>16741.785164273046</v>
      </c>
      <c r="F17" s="22">
        <f t="shared" si="10"/>
        <v>23957.253833568997</v>
      </c>
      <c r="G17" s="22">
        <f t="shared" si="12"/>
        <v>23957.253833568997</v>
      </c>
      <c r="H17" s="22">
        <f t="shared" si="13"/>
        <v>23638.901333569</v>
      </c>
      <c r="I17" s="22">
        <v>967.14</v>
      </c>
      <c r="J17" s="22"/>
      <c r="K17" s="22">
        <v>967.14</v>
      </c>
      <c r="L17" s="22"/>
      <c r="M17" s="4">
        <v>0</v>
      </c>
      <c r="N17" s="4">
        <v>0</v>
      </c>
    </row>
    <row r="18" spans="2:14" x14ac:dyDescent="0.25">
      <c r="B18" s="3">
        <v>2022</v>
      </c>
      <c r="C18" s="4">
        <f t="shared" si="11"/>
        <v>16718.544831264247</v>
      </c>
      <c r="D18" s="4">
        <f t="shared" si="9"/>
        <v>16881.492378954154</v>
      </c>
      <c r="E18" s="4">
        <f t="shared" si="9"/>
        <v>17377.973000515423</v>
      </c>
      <c r="F18" s="22">
        <f t="shared" si="10"/>
        <v>23973.547433568998</v>
      </c>
      <c r="G18" s="22">
        <f t="shared" si="12"/>
        <v>23973.547433568998</v>
      </c>
      <c r="H18" s="22">
        <f t="shared" si="13"/>
        <v>23638.901333569</v>
      </c>
      <c r="I18" s="22">
        <v>16.293600000000001</v>
      </c>
      <c r="J18" s="22"/>
      <c r="K18" s="22">
        <v>16.293600000000001</v>
      </c>
      <c r="L18" s="22"/>
      <c r="M18" s="4">
        <v>0</v>
      </c>
      <c r="N18" s="4">
        <v>0</v>
      </c>
    </row>
    <row r="19" spans="2:14" x14ac:dyDescent="0.25">
      <c r="B19" s="3">
        <v>2023</v>
      </c>
      <c r="C19" s="4">
        <f t="shared" si="11"/>
        <v>17220.101176202177</v>
      </c>
      <c r="D19" s="4">
        <f t="shared" si="9"/>
        <v>17421.700135080686</v>
      </c>
      <c r="E19" s="4">
        <f t="shared" si="9"/>
        <v>18038.33597453501</v>
      </c>
      <c r="F19" s="22">
        <f t="shared" si="10"/>
        <v>20966.933982305931</v>
      </c>
      <c r="G19" s="22">
        <f>G18+K19-L19</f>
        <v>20966.933982305931</v>
      </c>
      <c r="H19" s="22">
        <f t="shared" si="13"/>
        <v>25151.922586637378</v>
      </c>
      <c r="I19" s="22">
        <v>162.93600000000001</v>
      </c>
      <c r="J19" s="22">
        <v>3169.5494512630698</v>
      </c>
      <c r="K19" s="22">
        <v>162.93600000000001</v>
      </c>
      <c r="L19" s="22">
        <v>3169.5494512630698</v>
      </c>
      <c r="M19" s="4">
        <v>86.724000000000004</v>
      </c>
      <c r="N19" s="4">
        <f>-0.45*L19</f>
        <v>-1426.2972530683815</v>
      </c>
    </row>
    <row r="20" spans="2:14" x14ac:dyDescent="0.25">
      <c r="B20" s="3">
        <v>2024</v>
      </c>
      <c r="C20" s="4">
        <f t="shared" si="11"/>
        <v>17736.704211488242</v>
      </c>
      <c r="D20" s="4">
        <f t="shared" si="9"/>
        <v>17979.19453940327</v>
      </c>
      <c r="E20" s="4">
        <f t="shared" si="9"/>
        <v>18723.79274156734</v>
      </c>
      <c r="F20" s="22">
        <f t="shared" si="10"/>
        <v>21512.243982305932</v>
      </c>
      <c r="G20" s="22">
        <f t="shared" si="12"/>
        <v>21512.243982305932</v>
      </c>
      <c r="H20" s="22">
        <f t="shared" si="13"/>
        <v>25154.550586637379</v>
      </c>
      <c r="I20" s="22">
        <v>545.30999999999995</v>
      </c>
      <c r="J20" s="22"/>
      <c r="K20" s="22">
        <v>545.30999999999995</v>
      </c>
      <c r="L20" s="22"/>
      <c r="M20" s="4">
        <v>2.6280000000000001</v>
      </c>
      <c r="N20" s="4">
        <v>0</v>
      </c>
    </row>
    <row r="21" spans="2:14" x14ac:dyDescent="0.25">
      <c r="B21" s="3">
        <v>2025</v>
      </c>
      <c r="C21" s="4">
        <f>C20*(1+C$7)</f>
        <v>18268.805337832891</v>
      </c>
      <c r="D21" s="4">
        <f t="shared" si="9"/>
        <v>18554.528764664174</v>
      </c>
      <c r="E21" s="4">
        <f t="shared" si="9"/>
        <v>19435.296865746899</v>
      </c>
      <c r="F21" s="22">
        <f t="shared" si="10"/>
        <v>21512.243982305932</v>
      </c>
      <c r="G21" s="22">
        <f t="shared" si="12"/>
        <v>21512.243982305932</v>
      </c>
      <c r="H21" s="22">
        <f t="shared" si="13"/>
        <v>25370.813086637379</v>
      </c>
      <c r="I21" s="22">
        <v>0</v>
      </c>
      <c r="J21" s="22"/>
      <c r="K21" s="22">
        <v>0</v>
      </c>
      <c r="L21" s="22"/>
      <c r="M21" s="4">
        <v>216.26249999999999</v>
      </c>
      <c r="N21" s="4">
        <v>0</v>
      </c>
    </row>
    <row r="22" spans="2:14" x14ac:dyDescent="0.25">
      <c r="B22" s="3">
        <v>2026</v>
      </c>
      <c r="C22" s="4">
        <f t="shared" si="11"/>
        <v>18816.86949796788</v>
      </c>
      <c r="D22" s="4">
        <f t="shared" si="9"/>
        <v>19148.273685133427</v>
      </c>
      <c r="E22" s="4">
        <f t="shared" si="9"/>
        <v>20173.838146645281</v>
      </c>
      <c r="F22" s="22">
        <f t="shared" si="10"/>
        <v>21512.243982305932</v>
      </c>
      <c r="G22" s="22">
        <f t="shared" si="12"/>
        <v>21512.243982305932</v>
      </c>
      <c r="H22" s="22">
        <f t="shared" si="13"/>
        <v>25630.328086637379</v>
      </c>
      <c r="I22" s="22">
        <v>0</v>
      </c>
      <c r="J22" s="22"/>
      <c r="K22" s="22">
        <v>0</v>
      </c>
      <c r="L22" s="22"/>
      <c r="M22" s="4">
        <v>259.51499999999999</v>
      </c>
      <c r="N22" s="4">
        <v>0</v>
      </c>
    </row>
    <row r="23" spans="2:14" x14ac:dyDescent="0.25">
      <c r="B23" s="3">
        <v>2027</v>
      </c>
      <c r="C23" s="4">
        <f t="shared" si="11"/>
        <v>19381.375582906916</v>
      </c>
      <c r="D23" s="4">
        <f t="shared" si="9"/>
        <v>19761.018443057696</v>
      </c>
      <c r="E23" s="4">
        <f t="shared" si="9"/>
        <v>20940.443996217804</v>
      </c>
      <c r="F23" s="22">
        <f t="shared" si="10"/>
        <v>25675.083582305931</v>
      </c>
      <c r="G23" s="22">
        <f t="shared" si="12"/>
        <v>25675.083582305931</v>
      </c>
      <c r="H23" s="22">
        <f t="shared" si="13"/>
        <v>25844.860486637379</v>
      </c>
      <c r="I23" s="22">
        <v>4162.8396000000002</v>
      </c>
      <c r="J23" s="22"/>
      <c r="K23" s="22">
        <v>4162.8396000000002</v>
      </c>
      <c r="L23" s="22"/>
      <c r="M23" s="4">
        <v>214.5324</v>
      </c>
      <c r="N23" s="4">
        <v>0</v>
      </c>
    </row>
    <row r="24" spans="2:14" x14ac:dyDescent="0.25">
      <c r="B24" s="3">
        <v>2028</v>
      </c>
      <c r="C24" s="4">
        <f t="shared" si="11"/>
        <v>19962.816850394123</v>
      </c>
      <c r="D24" s="4">
        <f t="shared" si="9"/>
        <v>20393.371033235544</v>
      </c>
      <c r="E24" s="4">
        <f t="shared" si="9"/>
        <v>21736.18086807408</v>
      </c>
      <c r="F24" s="22">
        <f t="shared" si="10"/>
        <v>21848.618582305931</v>
      </c>
      <c r="G24" s="22">
        <f t="shared" si="12"/>
        <v>21848.618582305931</v>
      </c>
      <c r="H24" s="22">
        <f t="shared" si="13"/>
        <v>29630.713486637378</v>
      </c>
      <c r="I24" s="22">
        <v>605.53499999999997</v>
      </c>
      <c r="J24" s="22">
        <v>4432</v>
      </c>
      <c r="K24" s="22">
        <v>605.53499999999997</v>
      </c>
      <c r="L24" s="22">
        <v>4432</v>
      </c>
      <c r="M24" s="4">
        <v>3785.8530000000005</v>
      </c>
      <c r="N24" s="4"/>
    </row>
    <row r="25" spans="2:14" x14ac:dyDescent="0.25">
      <c r="B25" s="3">
        <v>2029</v>
      </c>
      <c r="C25" s="4">
        <f t="shared" si="11"/>
        <v>20561.701355905949</v>
      </c>
      <c r="D25" s="4">
        <f t="shared" si="9"/>
        <v>21045.958906299082</v>
      </c>
      <c r="E25" s="4">
        <f t="shared" si="9"/>
        <v>22562.155741060895</v>
      </c>
      <c r="F25" s="22">
        <f t="shared" si="10"/>
        <v>21848.618582305931</v>
      </c>
      <c r="G25" s="22">
        <f t="shared" si="12"/>
        <v>21848.618582305931</v>
      </c>
      <c r="H25" s="22">
        <f t="shared" si="13"/>
        <v>29803.723486637376</v>
      </c>
      <c r="I25" s="22">
        <v>0</v>
      </c>
      <c r="J25" s="22"/>
      <c r="K25" s="22">
        <v>0</v>
      </c>
      <c r="L25" s="22"/>
      <c r="M25" s="4">
        <v>173.01</v>
      </c>
      <c r="N25" s="4">
        <v>0</v>
      </c>
    </row>
    <row r="26" spans="2:14" x14ac:dyDescent="0.25">
      <c r="B26" s="3">
        <v>2030</v>
      </c>
      <c r="C26" s="4">
        <f t="shared" si="11"/>
        <v>21178.552396583127</v>
      </c>
      <c r="D26" s="4">
        <f t="shared" si="9"/>
        <v>21719.429591300654</v>
      </c>
      <c r="E26" s="4">
        <f t="shared" si="9"/>
        <v>23419.517659221208</v>
      </c>
      <c r="F26" s="22">
        <f t="shared" si="10"/>
        <v>22773.674582305932</v>
      </c>
      <c r="G26" s="22">
        <f t="shared" si="12"/>
        <v>22773.674582305932</v>
      </c>
      <c r="H26" s="22">
        <f t="shared" si="13"/>
        <v>29803.723486637376</v>
      </c>
      <c r="I26" s="22">
        <v>925.05600000000004</v>
      </c>
      <c r="J26" s="22"/>
      <c r="K26" s="22">
        <v>925.05600000000004</v>
      </c>
      <c r="L26" s="22"/>
      <c r="M26" s="4">
        <v>0</v>
      </c>
      <c r="N26" s="4">
        <v>0</v>
      </c>
    </row>
    <row r="27" spans="2:14" x14ac:dyDescent="0.25">
      <c r="B27" s="3">
        <v>2031</v>
      </c>
      <c r="C27" s="4">
        <f t="shared" si="11"/>
        <v>21813.90896848062</v>
      </c>
      <c r="D27" s="4">
        <f t="shared" si="9"/>
        <v>22414.451338222276</v>
      </c>
      <c r="E27" s="4">
        <f t="shared" si="9"/>
        <v>24309.459330271617</v>
      </c>
      <c r="F27" s="22">
        <f t="shared" si="10"/>
        <v>22773.674582305932</v>
      </c>
      <c r="G27" s="22">
        <f t="shared" si="12"/>
        <v>22773.674582305932</v>
      </c>
      <c r="H27" s="22">
        <f t="shared" si="13"/>
        <v>29803.723486637376</v>
      </c>
      <c r="I27" s="22">
        <v>0</v>
      </c>
      <c r="J27" s="22"/>
      <c r="K27" s="22">
        <v>0</v>
      </c>
      <c r="L27" s="22"/>
      <c r="M27" s="4">
        <v>0</v>
      </c>
      <c r="N27" s="4">
        <v>0</v>
      </c>
    </row>
    <row r="28" spans="2:14" x14ac:dyDescent="0.25">
      <c r="B28" s="3">
        <v>2032</v>
      </c>
      <c r="C28" s="4">
        <f t="shared" si="11"/>
        <v>22468.326237535039</v>
      </c>
      <c r="D28" s="4">
        <f t="shared" si="9"/>
        <v>23131.71378104539</v>
      </c>
      <c r="E28" s="4">
        <f t="shared" si="9"/>
        <v>25233.21878482194</v>
      </c>
      <c r="F28" s="22">
        <f t="shared" si="10"/>
        <v>22773.674582305932</v>
      </c>
      <c r="G28" s="22">
        <f t="shared" si="12"/>
        <v>22773.674582305932</v>
      </c>
      <c r="H28" s="22">
        <f t="shared" si="13"/>
        <v>29803.723486637376</v>
      </c>
      <c r="I28" s="22">
        <v>0</v>
      </c>
      <c r="J28" s="22"/>
      <c r="K28" s="22">
        <v>0</v>
      </c>
      <c r="L28" s="22"/>
      <c r="M28" s="4">
        <v>0</v>
      </c>
      <c r="N28" s="4">
        <v>0</v>
      </c>
    </row>
    <row r="29" spans="2:14" x14ac:dyDescent="0.25">
      <c r="B29" s="3">
        <v>2033</v>
      </c>
      <c r="C29" s="4">
        <f t="shared" si="11"/>
        <v>23142.376024661091</v>
      </c>
      <c r="D29" s="4">
        <f t="shared" si="9"/>
        <v>23871.928622038842</v>
      </c>
      <c r="E29" s="4">
        <f t="shared" si="9"/>
        <v>26192.081098645176</v>
      </c>
      <c r="F29" s="22">
        <f t="shared" si="10"/>
        <v>22773.674582305932</v>
      </c>
      <c r="G29" s="22">
        <f t="shared" si="12"/>
        <v>22773.674582305932</v>
      </c>
      <c r="H29" s="22">
        <f t="shared" si="13"/>
        <v>29803.723486637376</v>
      </c>
      <c r="I29" s="22"/>
      <c r="J29" s="22"/>
      <c r="K29" s="22"/>
      <c r="L29" s="22"/>
      <c r="M29" s="4">
        <v>0</v>
      </c>
      <c r="N29" s="4">
        <v>0</v>
      </c>
    </row>
    <row r="31" spans="2:14" x14ac:dyDescent="0.25">
      <c r="B31" t="s">
        <v>10</v>
      </c>
    </row>
    <row r="32" spans="2:14" x14ac:dyDescent="0.25">
      <c r="B32" t="s">
        <v>8</v>
      </c>
    </row>
    <row r="34" spans="2:4" x14ac:dyDescent="0.25">
      <c r="B34" t="s">
        <v>30</v>
      </c>
    </row>
    <row r="36" spans="2:4" x14ac:dyDescent="0.25">
      <c r="B36" t="s">
        <v>40</v>
      </c>
    </row>
    <row r="38" spans="2:4" x14ac:dyDescent="0.25">
      <c r="B38" t="s">
        <v>50</v>
      </c>
    </row>
    <row r="40" spans="2:4" x14ac:dyDescent="0.25">
      <c r="B40" t="s">
        <v>51</v>
      </c>
    </row>
    <row r="42" spans="2:4" x14ac:dyDescent="0.25">
      <c r="B42" t="s">
        <v>52</v>
      </c>
    </row>
    <row r="43" spans="2:4" x14ac:dyDescent="0.25">
      <c r="C43" t="s">
        <v>46</v>
      </c>
    </row>
    <row r="44" spans="2:4" x14ac:dyDescent="0.25">
      <c r="C44" t="s">
        <v>47</v>
      </c>
    </row>
    <row r="47" spans="2:4" x14ac:dyDescent="0.25">
      <c r="C47" t="s">
        <v>41</v>
      </c>
      <c r="D47" t="s">
        <v>42</v>
      </c>
    </row>
    <row r="49" spans="3:4" x14ac:dyDescent="0.25">
      <c r="C49" t="s">
        <v>43</v>
      </c>
      <c r="D49" t="s">
        <v>43</v>
      </c>
    </row>
    <row r="50" spans="3:4" x14ac:dyDescent="0.25">
      <c r="C50" t="s">
        <v>44</v>
      </c>
      <c r="D50" t="s">
        <v>45</v>
      </c>
    </row>
    <row r="51" spans="3:4" x14ac:dyDescent="0.25">
      <c r="D51" t="s">
        <v>44</v>
      </c>
    </row>
  </sheetData>
  <mergeCells count="8">
    <mergeCell ref="M6:N6"/>
    <mergeCell ref="B2:E2"/>
    <mergeCell ref="C3:E3"/>
    <mergeCell ref="C4:E4"/>
    <mergeCell ref="C6:E6"/>
    <mergeCell ref="G6:H6"/>
    <mergeCell ref="K6:L6"/>
    <mergeCell ref="I6:J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4465-B851-4372-88B4-F1A88F4A50AF}">
  <dimension ref="A10:G23"/>
  <sheetViews>
    <sheetView topLeftCell="A10" workbookViewId="0">
      <selection activeCell="G36" sqref="G36"/>
    </sheetView>
  </sheetViews>
  <sheetFormatPr defaultRowHeight="15" x14ac:dyDescent="0.25"/>
  <cols>
    <col min="1" max="1" width="31.42578125" customWidth="1"/>
    <col min="2" max="2" width="11" customWidth="1"/>
    <col min="3" max="7" width="17.5703125" customWidth="1"/>
  </cols>
  <sheetData>
    <row r="10" spans="1:7" s="9" customFormat="1" ht="15.75" x14ac:dyDescent="0.25">
      <c r="A10" s="8" t="s">
        <v>15</v>
      </c>
      <c r="B10" s="14"/>
    </row>
    <row r="11" spans="1:7" s="9" customFormat="1" x14ac:dyDescent="0.25">
      <c r="A11" s="10" t="s">
        <v>16</v>
      </c>
      <c r="B11" s="14"/>
    </row>
    <row r="12" spans="1:7" s="9" customFormat="1" x14ac:dyDescent="0.25"/>
    <row r="13" spans="1:7" s="9" customFormat="1" x14ac:dyDescent="0.25">
      <c r="A13" s="13" t="s">
        <v>17</v>
      </c>
      <c r="B13" s="13"/>
    </row>
    <row r="14" spans="1:7" s="9" customFormat="1" x14ac:dyDescent="0.25">
      <c r="A14" s="13" t="s">
        <v>18</v>
      </c>
      <c r="B14" s="13"/>
    </row>
    <row r="15" spans="1:7" s="9" customFormat="1" x14ac:dyDescent="0.25">
      <c r="A15" s="13" t="s">
        <v>19</v>
      </c>
      <c r="B15" s="13"/>
    </row>
    <row r="16" spans="1:7" s="9" customFormat="1" x14ac:dyDescent="0.25">
      <c r="A16" s="14" t="s">
        <v>20</v>
      </c>
      <c r="B16" s="14"/>
      <c r="C16" s="14"/>
      <c r="D16" s="14"/>
      <c r="E16" s="14"/>
      <c r="F16" s="14"/>
      <c r="G16" s="14"/>
    </row>
    <row r="17" spans="1:7" s="9" customFormat="1" x14ac:dyDescent="0.25"/>
    <row r="18" spans="1:7" s="9" customFormat="1" x14ac:dyDescent="0.25">
      <c r="A18" s="7" t="s">
        <v>21</v>
      </c>
      <c r="B18" s="11" t="s">
        <v>22</v>
      </c>
      <c r="C18" s="12">
        <v>2013</v>
      </c>
      <c r="D18" s="12">
        <v>2014</v>
      </c>
      <c r="E18" s="12">
        <v>2015</v>
      </c>
      <c r="F18" s="12">
        <v>2016</v>
      </c>
      <c r="G18" s="12">
        <v>2017</v>
      </c>
    </row>
    <row r="19" spans="1:7" s="9" customFormat="1" x14ac:dyDescent="0.25">
      <c r="A19" s="15" t="s">
        <v>23</v>
      </c>
      <c r="B19" s="12" t="s">
        <v>24</v>
      </c>
      <c r="C19" s="16">
        <v>257860107.01800004</v>
      </c>
      <c r="D19" s="16">
        <v>258255774.32099998</v>
      </c>
      <c r="E19" s="16">
        <v>260809578.18399999</v>
      </c>
      <c r="F19" s="16">
        <v>261734401.44115502</v>
      </c>
      <c r="G19" s="16">
        <v>256736780.00315797</v>
      </c>
    </row>
    <row r="20" spans="1:7" s="9" customFormat="1" x14ac:dyDescent="0.25">
      <c r="A20" s="17" t="s">
        <v>25</v>
      </c>
      <c r="B20" s="18" t="s">
        <v>24</v>
      </c>
      <c r="C20" s="19">
        <v>13849745.033999998</v>
      </c>
      <c r="D20" s="19">
        <v>15511327.423</v>
      </c>
      <c r="E20" s="19">
        <v>15428280.825999999</v>
      </c>
      <c r="F20" s="19">
        <v>16059471.797998002</v>
      </c>
      <c r="G20" s="19">
        <v>14421563.633569</v>
      </c>
    </row>
    <row r="21" spans="1:7" s="9" customFormat="1" x14ac:dyDescent="0.25">
      <c r="A21" s="14" t="s">
        <v>26</v>
      </c>
      <c r="B21" s="14"/>
      <c r="C21" s="14"/>
      <c r="D21" s="14"/>
      <c r="E21" s="14"/>
      <c r="F21" s="14"/>
      <c r="G21" s="14"/>
    </row>
    <row r="22" spans="1:7" s="9" customFormat="1" x14ac:dyDescent="0.25">
      <c r="A22" s="14" t="s">
        <v>27</v>
      </c>
      <c r="B22" s="14"/>
      <c r="C22" s="14"/>
      <c r="D22" s="14"/>
      <c r="E22" s="14"/>
      <c r="F22" s="14"/>
      <c r="G22" s="14"/>
    </row>
    <row r="23" spans="1:7" s="9" customFormat="1" x14ac:dyDescent="0.25">
      <c r="A23" s="20" t="s">
        <v>28</v>
      </c>
      <c r="B23" s="20"/>
      <c r="C23" s="14"/>
      <c r="D23" s="14"/>
      <c r="E23" s="14"/>
      <c r="F23" s="14"/>
      <c r="G23" s="14"/>
    </row>
  </sheetData>
  <hyperlinks>
    <hyperlink ref="A23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Nacional</vt:lpstr>
      <vt:lpstr>Chihuahua</vt:lpstr>
      <vt:lpstr>Gen bruta Nal y Chih 2013-2017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MS</cp:lastModifiedBy>
  <dcterms:created xsi:type="dcterms:W3CDTF">2020-09-03T15:25:36Z</dcterms:created>
  <dcterms:modified xsi:type="dcterms:W3CDTF">2020-09-08T22:39:12Z</dcterms:modified>
</cp:coreProperties>
</file>